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tabRatio="606" activeTab="1"/>
  </bookViews>
  <sheets>
    <sheet name="observers" sheetId="1" r:id="rId1"/>
    <sheet name="Line" sheetId="2" r:id="rId2"/>
  </sheets>
  <definedNames>
    <definedName name="aWert">'Line'!$H$12</definedName>
    <definedName name="bWert">'Line'!$F$12</definedName>
    <definedName name="GRD">'Line'!$A$1</definedName>
    <definedName name="tWerte">'Line'!$H$17:$H$36</definedName>
    <definedName name="x0Wert">'Line'!$I$12</definedName>
    <definedName name="xWerte">'Line'!$F$17:$F$36</definedName>
    <definedName name="y0Wert">'Line'!$G$12</definedName>
    <definedName name="yWerte">'Line'!$G$17:$G$36</definedName>
  </definedNames>
  <calcPr fullCalcOnLoad="1"/>
</workbook>
</file>

<file path=xl/sharedStrings.xml><?xml version="1.0" encoding="utf-8"?>
<sst xmlns="http://schemas.openxmlformats.org/spreadsheetml/2006/main" count="48" uniqueCount="48">
  <si>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</si>
  <si>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</si>
  <si>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</si>
  <si>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</si>
  <si>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</si>
  <si>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</si>
  <si>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</si>
  <si>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</si>
  <si>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</si>
  <si>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</si>
  <si>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</si>
  <si>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</si>
  <si>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</si>
  <si>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</si>
  <si>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</si>
  <si>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</si>
  <si>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</si>
  <si>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</si>
  <si>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</si>
  <si>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</si>
  <si>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</si>
  <si>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</si>
  <si>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</si>
  <si>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</si>
  <si>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</si>
  <si>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</si>
  <si>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</si>
  <si>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</si>
  <si>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</si>
  <si>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</si>
  <si>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</si>
  <si>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</si>
  <si>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</si>
  <si>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</si>
  <si>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</si>
  <si>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</si>
  <si>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</si>
  <si>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</si>
  <si>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</si>
  <si>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</si>
  <si>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</si>
  <si>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Walram-Gymnasium</t>
  </si>
  <si>
    <t>Städt.</t>
  </si>
  <si>
    <t>Menden</t>
  </si>
  <si>
    <t>7°44'50,2"</t>
  </si>
  <si>
    <t>e</t>
  </si>
  <si>
    <t>51°25'40,1"</t>
  </si>
  <si>
    <t>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</si>
</sst>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h]:mm:ss;@"/>
    <numFmt numFmtId="181" formatCode="0.00000"/>
    <numFmt numFmtId="182" formatCode="0.0000"/>
    <numFmt numFmtId="183" formatCode="0.000000"/>
  </numFmts>
  <fonts count="15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80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81" fontId="4" fillId="0" borderId="1" xfId="0" applyNumberFormat="1" applyFont="1" applyFill="1" applyBorder="1" applyAlignment="1" applyProtection="1">
      <alignment horizontal="center" wrapText="1"/>
      <protection locked="0"/>
    </xf>
    <xf numFmtId="181" fontId="4" fillId="0" borderId="2" xfId="0" applyNumberFormat="1" applyFont="1" applyFill="1" applyBorder="1" applyAlignment="1" applyProtection="1">
      <alignment horizontal="center" wrapText="1"/>
      <protection locked="0"/>
    </xf>
    <xf numFmtId="181" fontId="4" fillId="0" borderId="3" xfId="0" applyNumberFormat="1" applyFont="1" applyFill="1" applyBorder="1" applyAlignment="1" applyProtection="1">
      <alignment horizontal="center" wrapText="1"/>
      <protection locked="0"/>
    </xf>
    <xf numFmtId="182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80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83" fontId="5" fillId="6" borderId="5" xfId="0" applyNumberFormat="1" applyFont="1" applyFill="1" applyBorder="1" applyAlignment="1" applyProtection="1">
      <alignment/>
      <protection locked="0"/>
    </xf>
    <xf numFmtId="183" fontId="5" fillId="6" borderId="6" xfId="0" applyNumberFormat="1" applyFont="1" applyFill="1" applyBorder="1" applyAlignment="1" applyProtection="1">
      <alignment/>
      <protection locked="0"/>
    </xf>
    <xf numFmtId="183" fontId="5" fillId="6" borderId="7" xfId="0" applyNumberFormat="1" applyFont="1" applyFill="1" applyBorder="1" applyAlignment="1" applyProtection="1">
      <alignment/>
      <protection locked="0"/>
    </xf>
    <xf numFmtId="182" fontId="0" fillId="6" borderId="0" xfId="0" applyNumberFormat="1" applyFill="1" applyAlignment="1" applyProtection="1">
      <alignment horizontal="right"/>
      <protection locked="0"/>
    </xf>
    <xf numFmtId="180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81" fontId="11" fillId="5" borderId="0" xfId="0" applyNumberFormat="1" applyFont="1" applyFill="1" applyAlignment="1" applyProtection="1">
      <alignment horizontal="center" wrapText="1"/>
      <protection locked="0"/>
    </xf>
    <xf numFmtId="181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80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80" fontId="0" fillId="7" borderId="0" xfId="0" applyNumberFormat="1" applyFill="1" applyAlignment="1" applyProtection="1">
      <alignment horizontal="right"/>
      <protection locked="0"/>
    </xf>
    <xf numFmtId="182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B1">
      <selection activeCell="H5" sqref="H5"/>
    </sheetView>
  </sheetViews>
  <sheetFormatPr defaultColWidth="8.796875" defaultRowHeight="15.75"/>
  <cols>
    <col min="1" max="1" width="11.19921875" style="0" customWidth="1"/>
    <col min="2" max="5" width="14.5" style="0" customWidth="1"/>
    <col min="6" max="6" width="6.69921875" style="0" customWidth="1"/>
    <col min="7" max="7" width="14.5" style="0" customWidth="1"/>
    <col min="8" max="8" width="6.5" style="0" customWidth="1"/>
    <col min="9" max="16384" width="11.1992187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 t="s">
        <v>41</v>
      </c>
      <c r="C5" s="17" t="s">
        <v>42</v>
      </c>
      <c r="D5" s="16" t="s">
        <v>43</v>
      </c>
      <c r="E5" s="17" t="s">
        <v>44</v>
      </c>
      <c r="F5" s="17" t="s">
        <v>45</v>
      </c>
      <c r="G5" s="17" t="s">
        <v>46</v>
      </c>
      <c r="H5" s="17" t="s">
        <v>47</v>
      </c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tabSelected="1" zoomScale="96" zoomScaleNormal="96" workbookViewId="0" topLeftCell="A16">
      <selection activeCell="A12" sqref="A12"/>
    </sheetView>
  </sheetViews>
  <sheetFormatPr defaultColWidth="8.796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  <col min="12" max="16384" width="11.199218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0.0009953807604216206</v>
      </c>
      <c r="G12" s="23">
        <f>INTERCEPT(yWerte,tWerte)</f>
        <v>0.6344583382333353</v>
      </c>
      <c r="H12" s="23">
        <f>LINEST(xWerte,tWerte)</f>
        <v>-0.004218343772100724</v>
      </c>
      <c r="I12" s="24">
        <f>INTERCEPT(xWerte,tWerte)</f>
        <v>0.256940869381439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5">
        <v>0.25</v>
      </c>
      <c r="D17" s="36">
        <v>0.9023</v>
      </c>
      <c r="E17" s="37">
        <v>34.85</v>
      </c>
      <c r="F17" s="10">
        <f aca="true" t="shared" si="0" ref="F17:F29">IF(C17&lt;&gt;"",D17*COS(E17*GRD),"")</f>
        <v>0.7404732664524247</v>
      </c>
      <c r="G17" s="10">
        <f aca="true" t="shared" si="1" ref="G17:G29">IF(C17&lt;&gt;"",D17*SIN(E17*GRD),"")</f>
        <v>0.5156012331921601</v>
      </c>
      <c r="H17" s="12">
        <f aca="true" t="shared" si="2" ref="H17:H29">IF(C17="","",(HOUR(C17)*60+MINUTE(C17)+SECOND(C17)*1/60)-480)</f>
        <v>-120</v>
      </c>
      <c r="I17" s="25">
        <f aca="true" t="shared" si="3" ref="I17:I56">IF(H17="","",(aWert*H17+x0Wert))</f>
        <v>0.7631421220335258</v>
      </c>
      <c r="J17" s="25">
        <f aca="true" t="shared" si="4" ref="J17:J56">IF(H17="","",(bWert*H17+y0Wert))</f>
        <v>0.5150126469827409</v>
      </c>
      <c r="K17" s="1"/>
    </row>
    <row r="18" spans="1:11" ht="15.75">
      <c r="A18" s="1"/>
      <c r="B18" s="2">
        <v>2</v>
      </c>
      <c r="C18" s="35">
        <v>0.25104166666666666</v>
      </c>
      <c r="D18" s="36">
        <v>0.9114</v>
      </c>
      <c r="E18" s="37">
        <v>34.24</v>
      </c>
      <c r="F18" s="10">
        <f t="shared" si="0"/>
        <v>0.7534434108702317</v>
      </c>
      <c r="G18" s="10">
        <f t="shared" si="1"/>
        <v>0.5128089182300081</v>
      </c>
      <c r="H18" s="12">
        <f t="shared" si="2"/>
        <v>-118.5</v>
      </c>
      <c r="I18" s="25">
        <f t="shared" si="3"/>
        <v>0.7568146063753748</v>
      </c>
      <c r="J18" s="25">
        <f t="shared" si="4"/>
        <v>0.5165057181233733</v>
      </c>
      <c r="K18" s="1"/>
    </row>
    <row r="19" spans="1:11" ht="15.75">
      <c r="A19" s="1"/>
      <c r="B19" s="2">
        <v>3</v>
      </c>
      <c r="C19" s="35">
        <v>0.2604166666666667</v>
      </c>
      <c r="D19" s="36">
        <v>0.8681</v>
      </c>
      <c r="E19" s="37">
        <v>38.44</v>
      </c>
      <c r="F19" s="10">
        <f t="shared" si="0"/>
        <v>0.679947679093886</v>
      </c>
      <c r="G19" s="10">
        <f t="shared" si="1"/>
        <v>0.5396932125706584</v>
      </c>
      <c r="H19" s="12">
        <f t="shared" si="2"/>
        <v>-105</v>
      </c>
      <c r="I19" s="25">
        <f t="shared" si="3"/>
        <v>0.6998669654520151</v>
      </c>
      <c r="J19" s="25">
        <f t="shared" si="4"/>
        <v>0.5299433583890651</v>
      </c>
      <c r="K19" s="1"/>
    </row>
    <row r="20" spans="1:11" ht="15.75">
      <c r="A20" s="1"/>
      <c r="B20" s="2">
        <v>4</v>
      </c>
      <c r="C20" s="35">
        <v>0.26145833333333335</v>
      </c>
      <c r="D20" s="36">
        <v>0.8766</v>
      </c>
      <c r="E20" s="37">
        <v>37.77</v>
      </c>
      <c r="F20" s="10">
        <f t="shared" si="0"/>
        <v>0.6929311050665339</v>
      </c>
      <c r="G20" s="10">
        <f t="shared" si="1"/>
        <v>0.5369115789692678</v>
      </c>
      <c r="H20" s="12">
        <f t="shared" si="2"/>
        <v>-103.5</v>
      </c>
      <c r="I20" s="25">
        <f t="shared" si="3"/>
        <v>0.693539449793864</v>
      </c>
      <c r="J20" s="25">
        <f t="shared" si="4"/>
        <v>0.5314364295296976</v>
      </c>
      <c r="K20" s="1"/>
    </row>
    <row r="21" spans="1:11" ht="15.75">
      <c r="A21" s="1"/>
      <c r="B21" s="2">
        <v>5</v>
      </c>
      <c r="C21" s="35">
        <v>0.2708333333333333</v>
      </c>
      <c r="D21" s="36">
        <v>0.8635</v>
      </c>
      <c r="E21" s="37">
        <v>38.46</v>
      </c>
      <c r="F21" s="10">
        <f t="shared" si="0"/>
        <v>0.6761572534115396</v>
      </c>
      <c r="G21" s="10">
        <f t="shared" si="1"/>
        <v>0.5370694728421669</v>
      </c>
      <c r="H21" s="12">
        <f t="shared" si="2"/>
        <v>-90</v>
      </c>
      <c r="I21" s="25">
        <f t="shared" si="3"/>
        <v>0.6365918088705041</v>
      </c>
      <c r="J21" s="25">
        <f t="shared" si="4"/>
        <v>0.5448740697953894</v>
      </c>
      <c r="K21" s="1"/>
    </row>
    <row r="22" spans="1:11" ht="15.75">
      <c r="A22" s="1"/>
      <c r="B22" s="2">
        <v>6</v>
      </c>
      <c r="C22" s="35">
        <v>0.271875</v>
      </c>
      <c r="D22" s="36">
        <v>0.872</v>
      </c>
      <c r="E22" s="37">
        <v>37.8</v>
      </c>
      <c r="F22" s="10">
        <f t="shared" si="0"/>
        <v>0.689015170791602</v>
      </c>
      <c r="G22" s="10">
        <f t="shared" si="1"/>
        <v>0.5344549507853954</v>
      </c>
      <c r="H22" s="12">
        <f t="shared" si="2"/>
        <v>-88.5</v>
      </c>
      <c r="I22" s="25">
        <f t="shared" si="3"/>
        <v>0.630264293212353</v>
      </c>
      <c r="J22" s="25">
        <f t="shared" si="4"/>
        <v>0.5463671409360219</v>
      </c>
      <c r="K22" s="1"/>
    </row>
    <row r="23" spans="1:11" ht="15.75">
      <c r="A23" s="1"/>
      <c r="B23" s="2">
        <v>7</v>
      </c>
      <c r="C23" s="35">
        <v>0.28125</v>
      </c>
      <c r="D23" s="36">
        <v>0.7902</v>
      </c>
      <c r="E23" s="37">
        <v>45.71</v>
      </c>
      <c r="F23" s="10">
        <f t="shared" si="0"/>
        <v>0.5517890447223393</v>
      </c>
      <c r="G23" s="10">
        <f t="shared" si="1"/>
        <v>0.5656367121434113</v>
      </c>
      <c r="H23" s="12">
        <f t="shared" si="2"/>
        <v>-75</v>
      </c>
      <c r="I23" s="25">
        <f t="shared" si="3"/>
        <v>0.5733166522889933</v>
      </c>
      <c r="J23" s="25">
        <f t="shared" si="4"/>
        <v>0.5598047812017137</v>
      </c>
      <c r="K23" s="1"/>
    </row>
    <row r="24" spans="1:11" ht="15.75">
      <c r="A24" s="1"/>
      <c r="B24" s="2">
        <v>8</v>
      </c>
      <c r="C24" s="35">
        <v>0.28229166666666666</v>
      </c>
      <c r="D24" s="36">
        <v>0.7981</v>
      </c>
      <c r="E24" s="37">
        <v>44.64</v>
      </c>
      <c r="F24" s="10">
        <f t="shared" si="0"/>
        <v>0.5678766239807307</v>
      </c>
      <c r="G24" s="10">
        <f t="shared" si="1"/>
        <v>0.5607849408964616</v>
      </c>
      <c r="H24" s="12">
        <f t="shared" si="2"/>
        <v>-73.5</v>
      </c>
      <c r="I24" s="25">
        <f t="shared" si="3"/>
        <v>0.5669891366308422</v>
      </c>
      <c r="J24" s="25">
        <f t="shared" si="4"/>
        <v>0.5612978523423462</v>
      </c>
      <c r="K24" s="1"/>
    </row>
    <row r="25" spans="1:11" ht="15.75">
      <c r="A25" s="1"/>
      <c r="B25" s="2">
        <v>9</v>
      </c>
      <c r="C25" s="35">
        <v>0.2916666666666667</v>
      </c>
      <c r="D25" s="36">
        <v>0.7427</v>
      </c>
      <c r="E25" s="37">
        <v>50.34</v>
      </c>
      <c r="F25" s="10">
        <f t="shared" si="0"/>
        <v>0.4740138069629458</v>
      </c>
      <c r="G25" s="10">
        <f t="shared" si="1"/>
        <v>0.5717641129071456</v>
      </c>
      <c r="H25" s="12">
        <f t="shared" si="2"/>
        <v>-60</v>
      </c>
      <c r="I25" s="25">
        <f t="shared" si="3"/>
        <v>0.5100414957074824</v>
      </c>
      <c r="J25" s="25">
        <f t="shared" si="4"/>
        <v>0.574735492608038</v>
      </c>
      <c r="K25" s="1"/>
    </row>
    <row r="26" spans="1:11" ht="15.75">
      <c r="A26" s="1"/>
      <c r="B26" s="2">
        <v>10</v>
      </c>
      <c r="C26" s="35">
        <v>0.29270833333333335</v>
      </c>
      <c r="D26" s="36">
        <v>0.7709</v>
      </c>
      <c r="E26" s="37">
        <v>48.71</v>
      </c>
      <c r="F26" s="10">
        <f>IF(C26&lt;&gt;"",D26*COS(E26*GRD),"")</f>
        <v>0.5086941974222601</v>
      </c>
      <c r="G26" s="10">
        <f>IF(C26&lt;&gt;"",D26*SIN(E26*GRD),"")</f>
        <v>0.5792383132260182</v>
      </c>
      <c r="H26" s="12">
        <f>IF(C26="","",(HOUR(C26)*60+MINUTE(C26)+SECOND(C26)*1/60)-480)</f>
        <v>-58.5</v>
      </c>
      <c r="I26" s="25">
        <f t="shared" si="3"/>
        <v>0.5037139800493313</v>
      </c>
      <c r="J26" s="25">
        <f t="shared" si="4"/>
        <v>0.5762285637486705</v>
      </c>
      <c r="K26" s="1"/>
    </row>
    <row r="27" spans="1:11" ht="15.75">
      <c r="A27" s="1"/>
      <c r="B27" s="2">
        <v>11</v>
      </c>
      <c r="C27" s="35">
        <v>0.4166666666666667</v>
      </c>
      <c r="D27" s="36">
        <v>0.8001</v>
      </c>
      <c r="E27" s="37">
        <v>109.15</v>
      </c>
      <c r="F27" s="10">
        <f t="shared" si="0"/>
        <v>-0.26246672245427416</v>
      </c>
      <c r="G27" s="10">
        <f t="shared" si="1"/>
        <v>0.7558248670188823</v>
      </c>
      <c r="H27" s="12">
        <f t="shared" si="2"/>
        <v>120</v>
      </c>
      <c r="I27" s="25">
        <f t="shared" si="3"/>
        <v>-0.2492603832706478</v>
      </c>
      <c r="J27" s="25">
        <f t="shared" si="4"/>
        <v>0.7539040294839298</v>
      </c>
      <c r="K27" s="1"/>
    </row>
    <row r="28" spans="1:11" ht="15.75">
      <c r="A28" s="1"/>
      <c r="B28" s="2">
        <v>12</v>
      </c>
      <c r="C28" s="35">
        <v>0.41770833333333335</v>
      </c>
      <c r="D28" s="36">
        <v>0.7967</v>
      </c>
      <c r="E28" s="37">
        <v>107.77</v>
      </c>
      <c r="F28" s="10">
        <f t="shared" si="0"/>
        <v>-0.24315023423138452</v>
      </c>
      <c r="G28" s="10">
        <f t="shared" si="1"/>
        <v>0.7586889043562076</v>
      </c>
      <c r="H28" s="12">
        <f t="shared" si="2"/>
        <v>121.5</v>
      </c>
      <c r="I28" s="25">
        <f t="shared" si="3"/>
        <v>-0.25558789892879896</v>
      </c>
      <c r="J28" s="25">
        <f t="shared" si="4"/>
        <v>0.7553971006245622</v>
      </c>
      <c r="K28" s="1"/>
    </row>
    <row r="29" spans="1:11" ht="15.75">
      <c r="A29" s="1"/>
      <c r="B29" s="2">
        <v>13</v>
      </c>
      <c r="C29" s="35">
        <v>0.4270833333333333</v>
      </c>
      <c r="D29" s="36">
        <v>0.8368</v>
      </c>
      <c r="E29" s="37">
        <v>112.68</v>
      </c>
      <c r="F29" s="10">
        <f t="shared" si="0"/>
        <v>-0.3226566847377256</v>
      </c>
      <c r="G29" s="10">
        <f t="shared" si="1"/>
        <v>0.772092548723312</v>
      </c>
      <c r="H29" s="12">
        <f t="shared" si="2"/>
        <v>135</v>
      </c>
      <c r="I29" s="25">
        <f t="shared" si="3"/>
        <v>-0.31253553985215876</v>
      </c>
      <c r="J29" s="25">
        <f t="shared" si="4"/>
        <v>0.768834740890254</v>
      </c>
      <c r="K29" s="1"/>
    </row>
    <row r="30" spans="1:11" ht="15.75">
      <c r="A30" s="1"/>
      <c r="B30" s="2">
        <v>14</v>
      </c>
      <c r="C30" s="35">
        <v>0.428125</v>
      </c>
      <c r="D30" s="36">
        <v>0.8346</v>
      </c>
      <c r="E30" s="37">
        <v>112.05</v>
      </c>
      <c r="F30" s="10">
        <f>IF(C30&lt;&gt;"",D30*COS(E30*GRD),"")</f>
        <v>-0.3133218357446212</v>
      </c>
      <c r="G30" s="10">
        <f>IF(C30&lt;&gt;"",D30*SIN(E30*GRD),"")</f>
        <v>0.7735545147212448</v>
      </c>
      <c r="H30" s="12">
        <f>IF(C30="","",(HOUR(C30)*60+MINUTE(C30)+SECOND(C30)*1/60)-480)</f>
        <v>136.5</v>
      </c>
      <c r="I30" s="25">
        <f t="shared" si="3"/>
        <v>-0.3188630555103098</v>
      </c>
      <c r="J30" s="25">
        <f t="shared" si="4"/>
        <v>0.7703278120308865</v>
      </c>
      <c r="K30" s="1"/>
    </row>
    <row r="31" spans="1:11" ht="15.75">
      <c r="A31" s="1"/>
      <c r="B31" s="2">
        <v>15</v>
      </c>
      <c r="C31" s="35">
        <v>0.4375</v>
      </c>
      <c r="D31" s="36">
        <v>0.8769</v>
      </c>
      <c r="E31" s="37">
        <v>115.81</v>
      </c>
      <c r="F31" s="10">
        <f aca="true" t="shared" si="5" ref="F31:F56">IF(C31&lt;&gt;"",D31*COS(E31*GRD),"")</f>
        <v>-0.3817919371431666</v>
      </c>
      <c r="G31" s="10">
        <f aca="true" t="shared" si="6" ref="G31:G56">IF(C31&lt;&gt;"",D31*SIN(E31*GRD),"")</f>
        <v>0.7894229074029131</v>
      </c>
      <c r="H31" s="12">
        <f aca="true" t="shared" si="7" ref="H31:H56">IF(C31="","",(HOUR(C31)*60+MINUTE(C31)+SECOND(C31)*1/60)-480)</f>
        <v>150</v>
      </c>
      <c r="I31" s="25">
        <f t="shared" si="3"/>
        <v>-0.3758106964336696</v>
      </c>
      <c r="J31" s="25">
        <f t="shared" si="4"/>
        <v>0.7837654522965785</v>
      </c>
      <c r="K31" s="1"/>
    </row>
    <row r="32" spans="1:11" ht="15.75">
      <c r="A32" s="1"/>
      <c r="B32" s="2">
        <v>16</v>
      </c>
      <c r="C32" s="35">
        <v>0.43854166666666666</v>
      </c>
      <c r="D32" s="36">
        <v>0.8637</v>
      </c>
      <c r="E32" s="37">
        <v>115.39</v>
      </c>
      <c r="F32" s="10">
        <f t="shared" si="5"/>
        <v>-0.37033509662396374</v>
      </c>
      <c r="G32" s="10">
        <f t="shared" si="6"/>
        <v>0.7802753399976956</v>
      </c>
      <c r="H32" s="12">
        <f t="shared" si="7"/>
        <v>151.5</v>
      </c>
      <c r="I32" s="25">
        <f t="shared" si="3"/>
        <v>-0.38213821209182064</v>
      </c>
      <c r="J32" s="25">
        <f t="shared" si="4"/>
        <v>0.7852585234372108</v>
      </c>
      <c r="K32" s="1"/>
    </row>
    <row r="33" spans="1:11" ht="15.75">
      <c r="A33" s="1"/>
      <c r="B33" s="2">
        <v>17</v>
      </c>
      <c r="C33" s="35">
        <v>0.4479166666666667</v>
      </c>
      <c r="D33" s="36">
        <v>0.9136</v>
      </c>
      <c r="E33" s="37">
        <v>119.5</v>
      </c>
      <c r="F33" s="10">
        <f t="shared" si="5"/>
        <v>-0.4498781645105274</v>
      </c>
      <c r="G33" s="10">
        <f t="shared" si="6"/>
        <v>0.7951569638106923</v>
      </c>
      <c r="H33" s="12">
        <f t="shared" si="7"/>
        <v>165</v>
      </c>
      <c r="I33" s="25">
        <f t="shared" si="3"/>
        <v>-0.43908585301518044</v>
      </c>
      <c r="J33" s="25">
        <f t="shared" si="4"/>
        <v>0.7986961637029026</v>
      </c>
      <c r="K33" s="1"/>
    </row>
    <row r="34" spans="1:11" ht="15.75">
      <c r="A34" s="1"/>
      <c r="B34" s="2">
        <v>18</v>
      </c>
      <c r="C34" s="35">
        <v>0.44895833333333335</v>
      </c>
      <c r="D34" s="36">
        <v>0.9058</v>
      </c>
      <c r="E34" s="37">
        <v>118.28</v>
      </c>
      <c r="F34" s="10">
        <f t="shared" si="5"/>
        <v>-0.4291506808811294</v>
      </c>
      <c r="G34" s="10">
        <f t="shared" si="6"/>
        <v>0.797686237250752</v>
      </c>
      <c r="H34" s="12">
        <f t="shared" si="7"/>
        <v>166.5</v>
      </c>
      <c r="I34" s="25">
        <f t="shared" si="3"/>
        <v>-0.4454133686733315</v>
      </c>
      <c r="J34" s="25">
        <f t="shared" si="4"/>
        <v>0.8001892348435351</v>
      </c>
      <c r="K34" s="1"/>
    </row>
    <row r="35" spans="1:11" ht="15.75">
      <c r="A35" s="1"/>
      <c r="B35" s="2">
        <v>19</v>
      </c>
      <c r="C35" s="35">
        <v>0.4583333333333333</v>
      </c>
      <c r="D35" s="36">
        <v>0.9629</v>
      </c>
      <c r="E35" s="37">
        <v>122.47</v>
      </c>
      <c r="F35" s="10">
        <f t="shared" si="5"/>
        <v>-0.5169405065616476</v>
      </c>
      <c r="G35" s="10">
        <f t="shared" si="6"/>
        <v>0.812372403935404</v>
      </c>
      <c r="H35" s="12">
        <f t="shared" si="7"/>
        <v>180</v>
      </c>
      <c r="I35" s="25">
        <f t="shared" si="3"/>
        <v>-0.5023610095966913</v>
      </c>
      <c r="J35" s="25">
        <f t="shared" si="4"/>
        <v>0.813626875109227</v>
      </c>
      <c r="K35" s="1"/>
    </row>
    <row r="36" spans="1:11" ht="15.75">
      <c r="A36" s="1"/>
      <c r="B36" s="2">
        <v>20</v>
      </c>
      <c r="C36" s="35">
        <v>0.459375</v>
      </c>
      <c r="D36" s="36">
        <v>0.9539</v>
      </c>
      <c r="E36" s="37">
        <v>121.62</v>
      </c>
      <c r="F36" s="10">
        <f t="shared" si="5"/>
        <v>-0.5001137280992183</v>
      </c>
      <c r="G36" s="10">
        <f t="shared" si="6"/>
        <v>0.8122877993462053</v>
      </c>
      <c r="H36" s="12">
        <f t="shared" si="7"/>
        <v>181.5</v>
      </c>
      <c r="I36" s="25">
        <f t="shared" si="3"/>
        <v>-0.5086885252548424</v>
      </c>
      <c r="J36" s="25">
        <f t="shared" si="4"/>
        <v>0.8151199462498595</v>
      </c>
      <c r="K36" s="1"/>
    </row>
    <row r="37" spans="1:11" ht="15.75">
      <c r="A37" s="1"/>
      <c r="B37" s="2">
        <v>21</v>
      </c>
      <c r="C37" s="35"/>
      <c r="D37" s="36"/>
      <c r="E37" s="37"/>
      <c r="F37" s="10">
        <f t="shared" si="5"/>
      </c>
      <c r="G37" s="10">
        <f t="shared" si="6"/>
      </c>
      <c r="H37" s="12">
        <f t="shared" si="7"/>
      </c>
      <c r="I37" s="25">
        <f t="shared" si="3"/>
      </c>
      <c r="J37" s="25">
        <f t="shared" si="4"/>
      </c>
      <c r="K37" s="1"/>
    </row>
    <row r="38" spans="1:11" ht="15.75">
      <c r="A38" s="1"/>
      <c r="B38" s="2">
        <v>22</v>
      </c>
      <c r="C38" s="35"/>
      <c r="D38" s="36"/>
      <c r="E38" s="37"/>
      <c r="F38" s="10">
        <f t="shared" si="5"/>
      </c>
      <c r="G38" s="10">
        <f t="shared" si="6"/>
      </c>
      <c r="H38" s="12">
        <f t="shared" si="7"/>
      </c>
      <c r="I38" s="25">
        <f t="shared" si="3"/>
      </c>
      <c r="J38" s="25">
        <f t="shared" si="4"/>
      </c>
      <c r="K38" s="1"/>
    </row>
    <row r="39" spans="1:11" ht="15.75">
      <c r="A39" s="1"/>
      <c r="B39" s="2">
        <v>23</v>
      </c>
      <c r="C39" s="35"/>
      <c r="D39" s="36"/>
      <c r="E39" s="37"/>
      <c r="F39" s="10">
        <f t="shared" si="5"/>
      </c>
      <c r="G39" s="10">
        <f t="shared" si="6"/>
      </c>
      <c r="H39" s="12">
        <f t="shared" si="7"/>
      </c>
      <c r="I39" s="25">
        <f t="shared" si="3"/>
      </c>
      <c r="J39" s="25">
        <f t="shared" si="4"/>
      </c>
      <c r="K39" s="1"/>
    </row>
    <row r="40" spans="1:11" ht="15.75">
      <c r="A40" s="1"/>
      <c r="B40" s="2">
        <v>24</v>
      </c>
      <c r="C40" s="35"/>
      <c r="D40" s="36"/>
      <c r="E40" s="37"/>
      <c r="F40" s="10">
        <f t="shared" si="5"/>
      </c>
      <c r="G40" s="10">
        <f t="shared" si="6"/>
      </c>
      <c r="H40" s="12">
        <f t="shared" si="7"/>
      </c>
      <c r="I40" s="25">
        <f t="shared" si="3"/>
      </c>
      <c r="J40" s="25">
        <f t="shared" si="4"/>
      </c>
      <c r="K40" s="1"/>
    </row>
    <row r="41" spans="1:11" ht="15.75">
      <c r="A41" s="1"/>
      <c r="B41" s="2">
        <v>25</v>
      </c>
      <c r="C41" s="35"/>
      <c r="D41" s="36"/>
      <c r="E41" s="37"/>
      <c r="F41" s="10">
        <f t="shared" si="5"/>
      </c>
      <c r="G41" s="10">
        <f t="shared" si="6"/>
      </c>
      <c r="H41" s="12">
        <f t="shared" si="7"/>
      </c>
      <c r="I41" s="25">
        <f t="shared" si="3"/>
      </c>
      <c r="J41" s="25">
        <f t="shared" si="4"/>
      </c>
      <c r="K41" s="1"/>
    </row>
    <row r="42" spans="1:11" ht="15.75">
      <c r="A42" s="1"/>
      <c r="B42" s="2">
        <v>26</v>
      </c>
      <c r="C42" s="35"/>
      <c r="D42" s="36"/>
      <c r="E42" s="37"/>
      <c r="F42" s="10">
        <f t="shared" si="5"/>
      </c>
      <c r="G42" s="10">
        <f t="shared" si="6"/>
      </c>
      <c r="H42" s="12">
        <f t="shared" si="7"/>
      </c>
      <c r="I42" s="25">
        <f t="shared" si="3"/>
      </c>
      <c r="J42" s="25">
        <f t="shared" si="4"/>
      </c>
      <c r="K42" s="1"/>
    </row>
    <row r="43" spans="1:11" ht="15.75">
      <c r="A43" s="1"/>
      <c r="B43" s="2">
        <v>27</v>
      </c>
      <c r="C43" s="35"/>
      <c r="D43" s="36"/>
      <c r="E43" s="37"/>
      <c r="F43" s="10">
        <f t="shared" si="5"/>
      </c>
      <c r="G43" s="10">
        <f t="shared" si="6"/>
      </c>
      <c r="H43" s="12">
        <f t="shared" si="7"/>
      </c>
      <c r="I43" s="25">
        <f t="shared" si="3"/>
      </c>
      <c r="J43" s="25">
        <f t="shared" si="4"/>
      </c>
      <c r="K43" s="1"/>
    </row>
    <row r="44" spans="1:11" ht="15.75">
      <c r="A44" s="1"/>
      <c r="B44" s="2">
        <v>28</v>
      </c>
      <c r="C44" s="35"/>
      <c r="D44" s="36"/>
      <c r="E44" s="37"/>
      <c r="F44" s="10">
        <f t="shared" si="5"/>
      </c>
      <c r="G44" s="10">
        <f t="shared" si="6"/>
      </c>
      <c r="H44" s="12">
        <f t="shared" si="7"/>
      </c>
      <c r="I44" s="25">
        <f t="shared" si="3"/>
      </c>
      <c r="J44" s="25">
        <f t="shared" si="4"/>
      </c>
      <c r="K44" s="1"/>
    </row>
    <row r="45" spans="1:11" ht="15.75">
      <c r="A45" s="1"/>
      <c r="B45" s="2">
        <v>29</v>
      </c>
      <c r="C45" s="35"/>
      <c r="D45" s="36"/>
      <c r="E45" s="37"/>
      <c r="F45" s="10">
        <f t="shared" si="5"/>
      </c>
      <c r="G45" s="10">
        <f t="shared" si="6"/>
      </c>
      <c r="H45" s="12">
        <f t="shared" si="7"/>
      </c>
      <c r="I45" s="25">
        <f t="shared" si="3"/>
      </c>
      <c r="J45" s="25">
        <f t="shared" si="4"/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 t="shared" si="5"/>
      </c>
      <c r="G46" s="10">
        <f t="shared" si="6"/>
      </c>
      <c r="H46" s="12">
        <f t="shared" si="7"/>
      </c>
      <c r="I46" s="25">
        <f t="shared" si="3"/>
      </c>
      <c r="J46" s="25">
        <f t="shared" si="4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 t="shared" si="5"/>
      </c>
      <c r="G47" s="10">
        <f t="shared" si="6"/>
      </c>
      <c r="H47" s="12">
        <f t="shared" si="7"/>
      </c>
      <c r="I47" s="25">
        <f t="shared" si="3"/>
      </c>
      <c r="J47" s="25">
        <f t="shared" si="4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 t="shared" si="5"/>
      </c>
      <c r="G48" s="10">
        <f t="shared" si="6"/>
      </c>
      <c r="H48" s="12">
        <f t="shared" si="7"/>
      </c>
      <c r="I48" s="25">
        <f t="shared" si="3"/>
      </c>
      <c r="J48" s="25">
        <f t="shared" si="4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 t="shared" si="5"/>
      </c>
      <c r="G49" s="10">
        <f t="shared" si="6"/>
      </c>
      <c r="H49" s="12">
        <f t="shared" si="7"/>
      </c>
      <c r="I49" s="25">
        <f t="shared" si="3"/>
      </c>
      <c r="J49" s="25">
        <f t="shared" si="4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 t="shared" si="5"/>
      </c>
      <c r="G50" s="10">
        <f t="shared" si="6"/>
      </c>
      <c r="H50" s="12">
        <f t="shared" si="7"/>
      </c>
      <c r="I50" s="25">
        <f t="shared" si="3"/>
      </c>
      <c r="J50" s="25">
        <f t="shared" si="4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 t="shared" si="5"/>
      </c>
      <c r="G51" s="10">
        <f t="shared" si="6"/>
      </c>
      <c r="H51" s="12">
        <f t="shared" si="7"/>
      </c>
      <c r="I51" s="25">
        <f t="shared" si="3"/>
      </c>
      <c r="J51" s="25">
        <f t="shared" si="4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 t="shared" si="5"/>
      </c>
      <c r="G52" s="10">
        <f t="shared" si="6"/>
      </c>
      <c r="H52" s="12">
        <f t="shared" si="7"/>
      </c>
      <c r="I52" s="25">
        <f t="shared" si="3"/>
      </c>
      <c r="J52" s="25">
        <f t="shared" si="4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 t="shared" si="5"/>
      </c>
      <c r="G53" s="10">
        <f t="shared" si="6"/>
      </c>
      <c r="H53" s="12">
        <f t="shared" si="7"/>
      </c>
      <c r="I53" s="25">
        <f t="shared" si="3"/>
      </c>
      <c r="J53" s="25">
        <f t="shared" si="4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 t="shared" si="5"/>
      </c>
      <c r="G54" s="10">
        <f t="shared" si="6"/>
      </c>
      <c r="H54" s="12">
        <f t="shared" si="7"/>
      </c>
      <c r="I54" s="25">
        <f t="shared" si="3"/>
      </c>
      <c r="J54" s="25">
        <f t="shared" si="4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 t="shared" si="5"/>
      </c>
      <c r="G55" s="10">
        <f t="shared" si="6"/>
      </c>
      <c r="H55" s="12">
        <f t="shared" si="7"/>
      </c>
      <c r="I55" s="25">
        <f t="shared" si="3"/>
      </c>
      <c r="J55" s="25">
        <f t="shared" si="4"/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t="shared" si="5"/>
      </c>
      <c r="G56" s="10">
        <f t="shared" si="6"/>
      </c>
      <c r="H56" s="12">
        <f t="shared" si="7"/>
      </c>
      <c r="I56" s="25">
        <f t="shared" si="3"/>
      </c>
      <c r="J56" s="25">
        <f t="shared" si="4"/>
      </c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 Friederike von Delft</cp:lastModifiedBy>
  <dcterms:created xsi:type="dcterms:W3CDTF">2004-03-22T10:56:12Z</dcterms:created>
  <dcterms:modified xsi:type="dcterms:W3CDTF">2004-06-16T14:37:04Z</dcterms:modified>
  <cp:category/>
  <cp:version/>
  <cp:contentType/>
  <cp:contentStatus/>
</cp:coreProperties>
</file>