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055" activeTab="0"/>
  </bookViews>
  <sheets>
    <sheet name="your values" sheetId="1" r:id="rId1"/>
    <sheet name="diagram" sheetId="2" r:id="rId2"/>
    <sheet name="corr. diagram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<sst xmlns="http://schemas.openxmlformats.org/spreadsheetml/2006/main" count="19" uniqueCount="19">
  <si>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x in mm</t>
  </si>
  <si>
    <t>y in mm</t>
  </si>
  <si>
    <t>Udo Backhaus</t>
  </si>
  <si>
    <t>lSch in mm</t>
  </si>
  <si>
    <t>time (hh.mm (UT))</t>
  </si>
  <si>
    <t>A in deg</t>
  </si>
  <si>
    <t>h in deg</t>
  </si>
  <si>
    <t>Acorr</t>
  </si>
  <si>
    <t>xcorr</t>
  </si>
  <si>
    <t>ycorr</t>
  </si>
  <si>
    <t>Observer's name</t>
  </si>
  <si>
    <t>date of observation</t>
  </si>
  <si>
    <t>geogr. longitude in degrees (&gt;0 for East)</t>
  </si>
  <si>
    <t>geogr. latitude in degrees (&gt;0 for North)</t>
  </si>
  <si>
    <t>length of the gnomon in mm</t>
  </si>
  <si>
    <t>angle to north in degrees</t>
  </si>
  <si>
    <t>Before using this sheet you should actualize the contents of cells B2-B6. B7 may be filled in later with the help of the diagram.</t>
  </si>
  <si>
    <r>
      <t xml:space="preserve">You can put your measures into colums D and E or, respectively, into colums F and G. </t>
    </r>
    <r>
      <rPr>
        <sz val="10"/>
        <color indexed="10"/>
        <rFont val="Arial"/>
        <family val="2"/>
      </rPr>
      <t>(In this example, rows D and E have been filled.)</t>
    </r>
  </si>
  <si>
    <r>
      <t xml:space="preserve">One of the times in column C should be the central project time t0 </t>
    </r>
    <r>
      <rPr>
        <sz val="10"/>
        <color indexed="10"/>
        <rFont val="Arial"/>
        <family val="2"/>
      </rPr>
      <t>(row 6, in this example)</t>
    </r>
    <r>
      <rPr>
        <b/>
        <sz val="10"/>
        <rFont val="Arial"/>
        <family val="2"/>
      </rPr>
      <t>. You can then read your result for the sun's position in that row in columns J and K.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</si>
</sst>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\ yyyy;@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4" borderId="1" xfId="0" applyNumberFormat="1" applyFill="1" applyBorder="1" applyAlignment="1">
      <alignment/>
    </xf>
    <xf numFmtId="164" fontId="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of the shadow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'your values'!$D$2:$D$29</c:f>
              <c:numCache>
                <c:ptCount val="28"/>
                <c:pt idx="0">
                  <c:v>-296.49061873378184</c:v>
                </c:pt>
                <c:pt idx="1">
                  <c:v>-170.0635767029633</c:v>
                </c:pt>
                <c:pt idx="2">
                  <c:v>-87.23125199867742</c:v>
                </c:pt>
                <c:pt idx="3">
                  <c:v>-21.58202139443137</c:v>
                </c:pt>
                <c:pt idx="4">
                  <c:v>38.423761727790776</c:v>
                </c:pt>
                <c:pt idx="5">
                  <c:v>101.91125887184602</c:v>
                </c:pt>
                <c:pt idx="6">
                  <c:v>178.50494815933843</c:v>
                </c:pt>
                <c:pt idx="7">
                  <c:v>291.0475830521801</c:v>
                </c:pt>
              </c:numCache>
            </c:numRef>
          </c:xVal>
          <c:yVal>
            <c:numRef>
              <c:f>'your values'!$E$2:$E$29</c:f>
              <c:numCache>
                <c:ptCount val="28"/>
                <c:pt idx="0">
                  <c:v>195.48473854206424</c:v>
                </c:pt>
                <c:pt idx="1">
                  <c:v>186.83297321135612</c:v>
                </c:pt>
                <c:pt idx="2">
                  <c:v>181.29257755005648</c:v>
                </c:pt>
                <c:pt idx="3">
                  <c:v>175.5490141029858</c:v>
                </c:pt>
                <c:pt idx="4">
                  <c:v>170.70071626881347</c:v>
                </c:pt>
                <c:pt idx="5">
                  <c:v>164.34322412303948</c:v>
                </c:pt>
                <c:pt idx="6">
                  <c:v>156.33717882395055</c:v>
                </c:pt>
                <c:pt idx="7">
                  <c:v>143.88104252987716</c:v>
                </c:pt>
              </c:numCache>
            </c:numRef>
          </c:yVal>
          <c:smooth val="1"/>
        </c:ser>
        <c:axId val="54822938"/>
        <c:axId val="23644395"/>
      </c:scatterChart>
      <c:valAx>
        <c:axId val="5482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644395"/>
        <c:crosses val="autoZero"/>
        <c:crossBetween val="midCat"/>
        <c:dispUnits/>
        <c:majorUnit val="50"/>
      </c:valAx>
      <c:valAx>
        <c:axId val="2364439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82293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path of the shadow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'your values'!$J$2:$J$9</c:f>
              <c:numCache>
                <c:ptCount val="8"/>
                <c:pt idx="0">
                  <c:v>-312.40000000000003</c:v>
                </c:pt>
                <c:pt idx="1">
                  <c:v>-185.7</c:v>
                </c:pt>
                <c:pt idx="2">
                  <c:v>-102.7</c:v>
                </c:pt>
                <c:pt idx="3">
                  <c:v>-36.80000000000003</c:v>
                </c:pt>
                <c:pt idx="4">
                  <c:v>23.40000000000001</c:v>
                </c:pt>
                <c:pt idx="5">
                  <c:v>87.20000000000003</c:v>
                </c:pt>
                <c:pt idx="6">
                  <c:v>164.19999999999996</c:v>
                </c:pt>
                <c:pt idx="7">
                  <c:v>277.3999999999999</c:v>
                </c:pt>
              </c:numCache>
            </c:numRef>
          </c:xVal>
          <c:yVal>
            <c:numRef>
              <c:f>'your values'!$K$2:$K$9</c:f>
              <c:numCache>
                <c:ptCount val="8"/>
                <c:pt idx="0">
                  <c:v>168.89999999999998</c:v>
                </c:pt>
                <c:pt idx="1">
                  <c:v>171.29999999999998</c:v>
                </c:pt>
                <c:pt idx="2">
                  <c:v>173</c:v>
                </c:pt>
                <c:pt idx="3">
                  <c:v>173</c:v>
                </c:pt>
                <c:pt idx="4">
                  <c:v>173.4</c:v>
                </c:pt>
                <c:pt idx="5">
                  <c:v>172.6</c:v>
                </c:pt>
                <c:pt idx="6">
                  <c:v>171.29999999999998</c:v>
                </c:pt>
                <c:pt idx="7">
                  <c:v>168.70000000000007</c:v>
                </c:pt>
              </c:numCache>
            </c:numRef>
          </c:yVal>
          <c:smooth val="1"/>
        </c:ser>
        <c:axId val="11472964"/>
        <c:axId val="36147813"/>
      </c:scatterChart>
      <c:valAx>
        <c:axId val="11472964"/>
        <c:scaling>
          <c:orientation val="minMax"/>
          <c:max val="350"/>
          <c:min val="-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147813"/>
        <c:crosses val="autoZero"/>
        <c:crossBetween val="midCat"/>
        <c:dispUnits/>
        <c:majorUnit val="50"/>
      </c:valAx>
      <c:valAx>
        <c:axId val="3614781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47296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37" sqref="A37:G37"/>
    </sheetView>
  </sheetViews>
  <sheetFormatPr defaultColWidth="11.421875" defaultRowHeight="12.75"/>
  <cols>
    <col min="1" max="1" width="42.140625" style="0" customWidth="1"/>
    <col min="2" max="2" width="33.57421875" style="0" customWidth="1"/>
    <col min="3" max="3" width="21.57421875" style="0" customWidth="1"/>
  </cols>
  <sheetData>
    <row r="1" spans="3:11" ht="12.75">
      <c r="C1" s="1" t="s">
        <v>4</v>
      </c>
      <c r="D1" s="1" t="s">
        <v>0</v>
      </c>
      <c r="E1" s="1" t="s">
        <v>1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2.75">
      <c r="A2" s="6" t="s">
        <v>10</v>
      </c>
      <c r="B2" s="7" t="s">
        <v>2</v>
      </c>
      <c r="C2" s="5">
        <v>8</v>
      </c>
      <c r="D2" s="4">
        <v>-296.49061873378184</v>
      </c>
      <c r="E2" s="4">
        <v>195.48473854206424</v>
      </c>
      <c r="F2" s="4">
        <f aca="true" t="shared" si="0" ref="F2:F8">IF(AND(D2&lt;&gt;"",E2&lt;&gt;""),ATAN(D2/E2)/PI()*180,"")</f>
        <v>-56.60199393400913</v>
      </c>
      <c r="G2" s="4">
        <f>IF(AND(E2&lt;&gt;"",F2&lt;&gt;""),SQRT(D2*D2+E2*E2),"")</f>
        <v>355.13514329055073</v>
      </c>
      <c r="H2" s="10">
        <f>IF(G2&lt;&gt;"",ATAN($B$6/G2)/PI()*180,"")</f>
        <v>22.89795214643214</v>
      </c>
      <c r="I2" s="8">
        <f>IF(F2&lt;&gt;"",F2-$B$7,"")</f>
        <v>-61.60199393400913</v>
      </c>
      <c r="J2" s="8">
        <f>IF(F2&lt;&gt;"",SQRT(D2*D2+E2*E2)*SIN(I2/180*PI()),"")</f>
        <v>-312.40000000000003</v>
      </c>
      <c r="K2" s="8">
        <f>IF(G2&lt;&gt;"",SQRT(D2*D2+E2*E2)*COS(I2/180*PI()),"")</f>
        <v>168.89999999999998</v>
      </c>
    </row>
    <row r="3" spans="1:11" ht="12.75">
      <c r="A3" s="6" t="s">
        <v>11</v>
      </c>
      <c r="B3" s="11">
        <v>39895</v>
      </c>
      <c r="C3" s="5">
        <v>9</v>
      </c>
      <c r="D3" s="4">
        <v>-170.0635767029633</v>
      </c>
      <c r="E3" s="4">
        <v>186.83297321135612</v>
      </c>
      <c r="F3" s="4">
        <f t="shared" si="0"/>
        <v>-42.30983810403935</v>
      </c>
      <c r="G3" s="4">
        <f aca="true" t="shared" si="1" ref="G3:G29">IF(AND(E3&lt;&gt;"",F3&lt;&gt;""),SQRT(D3*D3+E3*E3),"")</f>
        <v>252.64239549212635</v>
      </c>
      <c r="H3" s="10">
        <f aca="true" t="shared" si="2" ref="H3:H29">IF(G3&lt;&gt;"",ATAN($B$6/G3)/PI()*180,"")</f>
        <v>30.6986456800023</v>
      </c>
      <c r="I3" s="8">
        <f>IF(F3&lt;&gt;"",F3-$B$7,"")</f>
        <v>-47.30983810403935</v>
      </c>
      <c r="J3" s="8">
        <f aca="true" t="shared" si="3" ref="J3:J29">IF(F3&lt;&gt;"",SQRT(D3*D3+E3*E3)*SIN(I3/180*PI()),"")</f>
        <v>-185.7</v>
      </c>
      <c r="K3" s="8">
        <f aca="true" t="shared" si="4" ref="K3:K29">IF(F3&lt;&gt;"",SQRT(D3*D3+E3*E3)*COS(I3/180*PI()),"")</f>
        <v>171.29999999999998</v>
      </c>
    </row>
    <row r="4" spans="1:11" ht="12.75">
      <c r="A4" s="6" t="s">
        <v>13</v>
      </c>
      <c r="B4" s="3">
        <v>51.2</v>
      </c>
      <c r="C4" s="5">
        <v>10</v>
      </c>
      <c r="D4" s="4">
        <v>-87.23125199867742</v>
      </c>
      <c r="E4" s="4">
        <v>181.29257755005648</v>
      </c>
      <c r="F4" s="4">
        <f t="shared" si="0"/>
        <v>-25.69513111362955</v>
      </c>
      <c r="G4" s="4">
        <f t="shared" si="1"/>
        <v>201.1872013821953</v>
      </c>
      <c r="H4" s="10">
        <f t="shared" si="2"/>
        <v>36.70726402790918</v>
      </c>
      <c r="I4" s="8">
        <f aca="true" t="shared" si="5" ref="I4:I29">IF(F4&lt;&gt;"",F4-$B$7,"")</f>
        <v>-30.69513111362955</v>
      </c>
      <c r="J4" s="8">
        <f t="shared" si="3"/>
        <v>-102.7</v>
      </c>
      <c r="K4" s="8">
        <f t="shared" si="4"/>
        <v>173</v>
      </c>
    </row>
    <row r="5" spans="1:11" ht="12.75">
      <c r="A5" s="6" t="s">
        <v>12</v>
      </c>
      <c r="B5" s="3">
        <v>7.2</v>
      </c>
      <c r="C5" s="5">
        <v>11</v>
      </c>
      <c r="D5" s="4">
        <v>-21.5820213944314</v>
      </c>
      <c r="E5" s="4">
        <v>175.5490141029858</v>
      </c>
      <c r="F5" s="4">
        <f t="shared" si="0"/>
        <v>-7.0087817971445645</v>
      </c>
      <c r="G5" s="4">
        <f t="shared" si="1"/>
        <v>176.87068722657241</v>
      </c>
      <c r="H5" s="10">
        <f t="shared" si="2"/>
        <v>40.300517997201226</v>
      </c>
      <c r="I5" s="8">
        <f t="shared" si="5"/>
        <v>-12.008781797144565</v>
      </c>
      <c r="J5" s="8">
        <f t="shared" si="3"/>
        <v>-36.80000000000003</v>
      </c>
      <c r="K5" s="8">
        <f t="shared" si="4"/>
        <v>173</v>
      </c>
    </row>
    <row r="6" spans="1:11" ht="12.75">
      <c r="A6" s="6" t="s">
        <v>14</v>
      </c>
      <c r="B6" s="3">
        <v>150</v>
      </c>
      <c r="C6" s="14">
        <v>12</v>
      </c>
      <c r="D6" s="4">
        <v>38.423761727790776</v>
      </c>
      <c r="E6" s="4">
        <v>170.70071626881347</v>
      </c>
      <c r="F6" s="4">
        <f t="shared" si="0"/>
        <v>12.685527148381622</v>
      </c>
      <c r="G6" s="4">
        <f t="shared" si="1"/>
        <v>174.97176915148341</v>
      </c>
      <c r="H6" s="15">
        <f t="shared" si="2"/>
        <v>40.60586215249819</v>
      </c>
      <c r="I6" s="16">
        <f t="shared" si="5"/>
        <v>7.685527148381622</v>
      </c>
      <c r="J6" s="8">
        <f t="shared" si="3"/>
        <v>23.40000000000001</v>
      </c>
      <c r="K6" s="8">
        <f t="shared" si="4"/>
        <v>173.4</v>
      </c>
    </row>
    <row r="7" spans="1:11" ht="12.75">
      <c r="A7" s="6" t="s">
        <v>15</v>
      </c>
      <c r="B7" s="3">
        <v>5</v>
      </c>
      <c r="C7" s="5">
        <v>13</v>
      </c>
      <c r="D7" s="4">
        <v>101.91125887184602</v>
      </c>
      <c r="E7" s="4">
        <v>164.34322412303948</v>
      </c>
      <c r="F7" s="4">
        <f t="shared" si="0"/>
        <v>31.803561369960548</v>
      </c>
      <c r="G7" s="4">
        <f t="shared" si="1"/>
        <v>193.3768341865178</v>
      </c>
      <c r="H7" s="10">
        <f t="shared" si="2"/>
        <v>37.800287064580225</v>
      </c>
      <c r="I7" s="8">
        <f t="shared" si="5"/>
        <v>26.803561369960548</v>
      </c>
      <c r="J7" s="8">
        <f t="shared" si="3"/>
        <v>87.20000000000003</v>
      </c>
      <c r="K7" s="8">
        <f t="shared" si="4"/>
        <v>172.6</v>
      </c>
    </row>
    <row r="8" spans="3:11" ht="12.75">
      <c r="C8" s="5">
        <v>14</v>
      </c>
      <c r="D8" s="4">
        <v>178.50494815933843</v>
      </c>
      <c r="E8" s="4">
        <v>156.33717882395055</v>
      </c>
      <c r="F8" s="4">
        <f t="shared" si="0"/>
        <v>48.78766222795574</v>
      </c>
      <c r="G8" s="4">
        <f t="shared" si="1"/>
        <v>237.28744172416708</v>
      </c>
      <c r="H8" s="10">
        <f t="shared" si="2"/>
        <v>32.29881070780838</v>
      </c>
      <c r="I8" s="8">
        <f t="shared" si="5"/>
        <v>43.78766222795574</v>
      </c>
      <c r="J8" s="8">
        <f t="shared" si="3"/>
        <v>164.19999999999996</v>
      </c>
      <c r="K8" s="8">
        <f t="shared" si="4"/>
        <v>171.29999999999998</v>
      </c>
    </row>
    <row r="9" spans="3:11" ht="12.75">
      <c r="C9" s="5">
        <v>15</v>
      </c>
      <c r="D9" s="4">
        <v>291.0475830521801</v>
      </c>
      <c r="E9" s="4">
        <v>143.88104252987716</v>
      </c>
      <c r="F9" s="4">
        <f>IF(AND(D9&lt;&gt;"",E9&lt;&gt;""),ATAN(D9/E9)/PI()*180,"")</f>
        <v>63.694246415835835</v>
      </c>
      <c r="G9" s="4">
        <f t="shared" si="1"/>
        <v>324.6697552898945</v>
      </c>
      <c r="H9" s="10">
        <f t="shared" si="2"/>
        <v>24.797311289969663</v>
      </c>
      <c r="I9" s="8">
        <f t="shared" si="5"/>
        <v>58.694246415835835</v>
      </c>
      <c r="J9" s="8">
        <f t="shared" si="3"/>
        <v>277.3999999999999</v>
      </c>
      <c r="K9" s="8">
        <f t="shared" si="4"/>
        <v>168.70000000000007</v>
      </c>
    </row>
    <row r="10" spans="3:11" ht="12.75">
      <c r="C10" s="2"/>
      <c r="D10" s="2"/>
      <c r="E10" s="2"/>
      <c r="F10" s="4">
        <f>IF(AND(D10&lt;&gt;"",E10&lt;&gt;""),ATAN(D10/E10)/PI()*180,"")</f>
      </c>
      <c r="G10" s="4">
        <f t="shared" si="1"/>
      </c>
      <c r="H10" s="10">
        <f t="shared" si="2"/>
      </c>
      <c r="I10" s="8">
        <f t="shared" si="5"/>
      </c>
      <c r="J10" s="8">
        <f t="shared" si="3"/>
      </c>
      <c r="K10" s="8">
        <f t="shared" si="4"/>
      </c>
    </row>
    <row r="11" spans="3:11" ht="12.75">
      <c r="C11" s="2"/>
      <c r="D11" s="2"/>
      <c r="E11" s="2"/>
      <c r="F11" s="4">
        <f aca="true" t="shared" si="6" ref="F11:F29">IF(AND(D11&lt;&gt;"",E11&lt;&gt;""),ATAN(D11/E11)/PI()*180,"")</f>
      </c>
      <c r="G11" s="4">
        <f t="shared" si="1"/>
      </c>
      <c r="H11" s="10">
        <f t="shared" si="2"/>
      </c>
      <c r="I11" s="8">
        <f t="shared" si="5"/>
      </c>
      <c r="J11" s="8">
        <f t="shared" si="3"/>
      </c>
      <c r="K11" s="8">
        <f t="shared" si="4"/>
      </c>
    </row>
    <row r="12" spans="3:11" ht="12.75">
      <c r="C12" s="2"/>
      <c r="D12" s="2"/>
      <c r="E12" s="2"/>
      <c r="F12" s="4">
        <f t="shared" si="6"/>
      </c>
      <c r="G12" s="4">
        <f t="shared" si="1"/>
      </c>
      <c r="H12" s="10">
        <f t="shared" si="2"/>
      </c>
      <c r="I12" s="8">
        <f t="shared" si="5"/>
      </c>
      <c r="J12" s="8">
        <f t="shared" si="3"/>
      </c>
      <c r="K12" s="8">
        <f t="shared" si="4"/>
      </c>
    </row>
    <row r="13" spans="3:11" ht="12.75">
      <c r="C13" s="2"/>
      <c r="D13" s="2"/>
      <c r="E13" s="2"/>
      <c r="F13" s="4">
        <f t="shared" si="6"/>
      </c>
      <c r="G13" s="4">
        <f t="shared" si="1"/>
      </c>
      <c r="H13" s="10">
        <f t="shared" si="2"/>
      </c>
      <c r="I13" s="8">
        <f t="shared" si="5"/>
      </c>
      <c r="J13" s="8">
        <f t="shared" si="3"/>
      </c>
      <c r="K13" s="8">
        <f t="shared" si="4"/>
      </c>
    </row>
    <row r="14" spans="3:11" ht="12.75">
      <c r="C14" s="2"/>
      <c r="D14" s="2"/>
      <c r="E14" s="2"/>
      <c r="F14" s="4">
        <f t="shared" si="6"/>
      </c>
      <c r="G14" s="4">
        <f t="shared" si="1"/>
      </c>
      <c r="H14" s="10">
        <f t="shared" si="2"/>
      </c>
      <c r="I14" s="8">
        <f t="shared" si="5"/>
      </c>
      <c r="J14" s="8">
        <f t="shared" si="3"/>
      </c>
      <c r="K14" s="8">
        <f t="shared" si="4"/>
      </c>
    </row>
    <row r="15" spans="3:11" ht="12.75">
      <c r="C15" s="2"/>
      <c r="D15" s="2"/>
      <c r="E15" s="2"/>
      <c r="F15" s="4">
        <f t="shared" si="6"/>
      </c>
      <c r="G15" s="4">
        <f t="shared" si="1"/>
      </c>
      <c r="H15" s="10">
        <f t="shared" si="2"/>
      </c>
      <c r="I15" s="8">
        <f t="shared" si="5"/>
      </c>
      <c r="J15" s="8">
        <f t="shared" si="3"/>
      </c>
      <c r="K15" s="8">
        <f t="shared" si="4"/>
      </c>
    </row>
    <row r="16" spans="3:11" ht="12.75">
      <c r="C16" s="2"/>
      <c r="D16" s="2"/>
      <c r="E16" s="2"/>
      <c r="F16" s="4">
        <f t="shared" si="6"/>
      </c>
      <c r="G16" s="4">
        <f t="shared" si="1"/>
      </c>
      <c r="H16" s="10">
        <f t="shared" si="2"/>
      </c>
      <c r="I16" s="8">
        <f t="shared" si="5"/>
      </c>
      <c r="J16" s="8">
        <f t="shared" si="3"/>
      </c>
      <c r="K16" s="8">
        <f t="shared" si="4"/>
      </c>
    </row>
    <row r="17" spans="3:11" ht="12.75">
      <c r="C17" s="2"/>
      <c r="D17" s="2"/>
      <c r="E17" s="2"/>
      <c r="F17" s="4">
        <f t="shared" si="6"/>
      </c>
      <c r="G17" s="4">
        <f t="shared" si="1"/>
      </c>
      <c r="H17" s="10">
        <f t="shared" si="2"/>
      </c>
      <c r="I17" s="8">
        <f t="shared" si="5"/>
      </c>
      <c r="J17" s="8">
        <f t="shared" si="3"/>
      </c>
      <c r="K17" s="8">
        <f t="shared" si="4"/>
      </c>
    </row>
    <row r="18" spans="3:11" ht="12.75">
      <c r="C18" s="2"/>
      <c r="D18" s="2"/>
      <c r="E18" s="2"/>
      <c r="F18" s="4">
        <f t="shared" si="6"/>
      </c>
      <c r="G18" s="4">
        <f t="shared" si="1"/>
      </c>
      <c r="H18" s="10">
        <f t="shared" si="2"/>
      </c>
      <c r="I18" s="8">
        <f t="shared" si="5"/>
      </c>
      <c r="J18" s="8">
        <f t="shared" si="3"/>
      </c>
      <c r="K18" s="8">
        <f t="shared" si="4"/>
      </c>
    </row>
    <row r="19" spans="3:11" ht="12.75">
      <c r="C19" s="2"/>
      <c r="D19" s="2"/>
      <c r="E19" s="2"/>
      <c r="F19" s="4">
        <f t="shared" si="6"/>
      </c>
      <c r="G19" s="4">
        <f t="shared" si="1"/>
      </c>
      <c r="H19" s="10">
        <f t="shared" si="2"/>
      </c>
      <c r="I19" s="8">
        <f t="shared" si="5"/>
      </c>
      <c r="J19" s="8">
        <f t="shared" si="3"/>
      </c>
      <c r="K19" s="8">
        <f t="shared" si="4"/>
      </c>
    </row>
    <row r="20" spans="3:11" ht="12.75">
      <c r="C20" s="2"/>
      <c r="D20" s="2"/>
      <c r="E20" s="2"/>
      <c r="F20" s="4">
        <f t="shared" si="6"/>
      </c>
      <c r="G20" s="4">
        <f t="shared" si="1"/>
      </c>
      <c r="H20" s="10">
        <f t="shared" si="2"/>
      </c>
      <c r="I20" s="8">
        <f t="shared" si="5"/>
      </c>
      <c r="J20" s="8">
        <f t="shared" si="3"/>
      </c>
      <c r="K20" s="8">
        <f t="shared" si="4"/>
      </c>
    </row>
    <row r="21" spans="3:11" ht="12.75">
      <c r="C21" s="2"/>
      <c r="D21" s="2"/>
      <c r="E21" s="2"/>
      <c r="F21" s="4">
        <f t="shared" si="6"/>
      </c>
      <c r="G21" s="4">
        <f t="shared" si="1"/>
      </c>
      <c r="H21" s="10">
        <f t="shared" si="2"/>
      </c>
      <c r="I21" s="8">
        <f t="shared" si="5"/>
      </c>
      <c r="J21" s="8">
        <f t="shared" si="3"/>
      </c>
      <c r="K21" s="8">
        <f t="shared" si="4"/>
      </c>
    </row>
    <row r="22" spans="3:11" ht="12.75">
      <c r="C22" s="2"/>
      <c r="D22" s="2"/>
      <c r="E22" s="2"/>
      <c r="F22" s="4">
        <f t="shared" si="6"/>
      </c>
      <c r="G22" s="4">
        <f t="shared" si="1"/>
      </c>
      <c r="H22" s="10">
        <f t="shared" si="2"/>
      </c>
      <c r="I22" s="8">
        <f t="shared" si="5"/>
      </c>
      <c r="J22" s="8">
        <f t="shared" si="3"/>
      </c>
      <c r="K22" s="8">
        <f t="shared" si="4"/>
      </c>
    </row>
    <row r="23" spans="3:11" ht="12.75">
      <c r="C23" s="2"/>
      <c r="D23" s="2"/>
      <c r="E23" s="2"/>
      <c r="F23" s="4">
        <f t="shared" si="6"/>
      </c>
      <c r="G23" s="4">
        <f t="shared" si="1"/>
      </c>
      <c r="H23" s="10">
        <f t="shared" si="2"/>
      </c>
      <c r="I23" s="8">
        <f t="shared" si="5"/>
      </c>
      <c r="J23" s="8">
        <f t="shared" si="3"/>
      </c>
      <c r="K23" s="8">
        <f t="shared" si="4"/>
      </c>
    </row>
    <row r="24" spans="3:11" ht="12.75">
      <c r="C24" s="2"/>
      <c r="D24" s="2"/>
      <c r="E24" s="2"/>
      <c r="F24" s="4">
        <f t="shared" si="6"/>
      </c>
      <c r="G24" s="4">
        <f t="shared" si="1"/>
      </c>
      <c r="H24" s="10">
        <f t="shared" si="2"/>
      </c>
      <c r="I24" s="8">
        <f t="shared" si="5"/>
      </c>
      <c r="J24" s="8">
        <f t="shared" si="3"/>
      </c>
      <c r="K24" s="8">
        <f t="shared" si="4"/>
      </c>
    </row>
    <row r="25" spans="3:11" ht="12.75">
      <c r="C25" s="2"/>
      <c r="D25" s="2"/>
      <c r="E25" s="2"/>
      <c r="F25" s="4">
        <f t="shared" si="6"/>
      </c>
      <c r="G25" s="4">
        <f t="shared" si="1"/>
      </c>
      <c r="H25" s="10">
        <f t="shared" si="2"/>
      </c>
      <c r="I25" s="8">
        <f t="shared" si="5"/>
      </c>
      <c r="J25" s="8">
        <f t="shared" si="3"/>
      </c>
      <c r="K25" s="8">
        <f t="shared" si="4"/>
      </c>
    </row>
    <row r="26" spans="3:11" ht="12.75">
      <c r="C26" s="2"/>
      <c r="D26" s="2"/>
      <c r="E26" s="2"/>
      <c r="F26" s="4">
        <f t="shared" si="6"/>
      </c>
      <c r="G26" s="4">
        <f t="shared" si="1"/>
      </c>
      <c r="H26" s="10">
        <f t="shared" si="2"/>
      </c>
      <c r="I26" s="8">
        <f t="shared" si="5"/>
      </c>
      <c r="J26" s="8">
        <f t="shared" si="3"/>
      </c>
      <c r="K26" s="8">
        <f t="shared" si="4"/>
      </c>
    </row>
    <row r="27" spans="3:11" ht="12.75">
      <c r="C27" s="2"/>
      <c r="D27" s="2"/>
      <c r="E27" s="2"/>
      <c r="F27" s="4">
        <f t="shared" si="6"/>
      </c>
      <c r="G27" s="4">
        <f t="shared" si="1"/>
      </c>
      <c r="H27" s="10">
        <f t="shared" si="2"/>
      </c>
      <c r="I27" s="8">
        <f t="shared" si="5"/>
      </c>
      <c r="J27" s="8">
        <f t="shared" si="3"/>
      </c>
      <c r="K27" s="8">
        <f t="shared" si="4"/>
      </c>
    </row>
    <row r="28" spans="3:11" ht="12.75">
      <c r="C28" s="2"/>
      <c r="D28" s="2"/>
      <c r="E28" s="2"/>
      <c r="F28" s="4">
        <f t="shared" si="6"/>
      </c>
      <c r="G28" s="4">
        <f t="shared" si="1"/>
      </c>
      <c r="H28" s="10">
        <f t="shared" si="2"/>
      </c>
      <c r="I28" s="8">
        <f t="shared" si="5"/>
      </c>
      <c r="J28" s="8">
        <f t="shared" si="3"/>
      </c>
      <c r="K28" s="8">
        <f t="shared" si="4"/>
      </c>
    </row>
    <row r="29" spans="3:11" ht="12.75">
      <c r="C29" s="2"/>
      <c r="D29" s="2"/>
      <c r="E29" s="2"/>
      <c r="F29" s="4">
        <f t="shared" si="6"/>
      </c>
      <c r="G29" s="4">
        <f t="shared" si="1"/>
      </c>
      <c r="H29" s="10">
        <f t="shared" si="2"/>
      </c>
      <c r="I29" s="8">
        <f t="shared" si="5"/>
      </c>
      <c r="J29" s="8">
        <f t="shared" si="3"/>
      </c>
      <c r="K29" s="8">
        <f t="shared" si="4"/>
      </c>
    </row>
    <row r="32" ht="12.75">
      <c r="I32" s="8"/>
    </row>
    <row r="33" ht="12.75">
      <c r="I33" s="8"/>
    </row>
    <row r="34" ht="12.75">
      <c r="I34" s="8"/>
    </row>
    <row r="35" spans="1:9" ht="12.75">
      <c r="A35" s="12" t="s">
        <v>16</v>
      </c>
      <c r="B35" s="13"/>
      <c r="C35" s="13"/>
      <c r="D35" s="13"/>
      <c r="E35" s="13"/>
      <c r="F35" s="13"/>
      <c r="G35" s="13"/>
      <c r="H35" s="9"/>
      <c r="I35" s="8"/>
    </row>
    <row r="36" spans="1:9" ht="12.75">
      <c r="A36" s="12" t="s">
        <v>17</v>
      </c>
      <c r="B36" s="13"/>
      <c r="C36" s="13"/>
      <c r="D36" s="13"/>
      <c r="E36" s="13"/>
      <c r="F36" s="13"/>
      <c r="G36" s="13"/>
      <c r="I36" s="8"/>
    </row>
    <row r="37" spans="1:9" ht="12.75">
      <c r="A37" s="12" t="s">
        <v>18</v>
      </c>
      <c r="B37" s="13"/>
      <c r="C37" s="13"/>
      <c r="D37" s="13"/>
      <c r="E37" s="13"/>
      <c r="F37" s="13"/>
      <c r="G37" s="13"/>
      <c r="I37" s="8"/>
    </row>
    <row r="38" ht="12.75">
      <c r="I38" s="8"/>
    </row>
    <row r="39" ht="12.75">
      <c r="I39" s="8"/>
    </row>
    <row r="40" ht="12.75">
      <c r="I40" s="8"/>
    </row>
  </sheetData>
  <mergeCells count="3">
    <mergeCell ref="A35:G35"/>
    <mergeCell ref="A36:G36"/>
    <mergeCell ref="A37:G3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backhaus</dc:creator>
  <cp:keywords/>
  <dc:description/>
  <cp:lastModifiedBy>udo backhaus</cp:lastModifiedBy>
  <dcterms:created xsi:type="dcterms:W3CDTF">2009-03-05T16:04:18Z</dcterms:created>
  <dcterms:modified xsi:type="dcterms:W3CDTF">2009-04-01T08:32:24Z</dcterms:modified>
  <cp:category/>
  <cp:version/>
  <cp:contentType/>
  <cp:contentStatus/>
</cp:coreProperties>
</file>