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530" windowHeight="8295" activeTab="2"/>
  </bookViews>
  <sheets>
    <sheet name="observers" sheetId="1" r:id="rId1"/>
    <sheet name="Diagramm1" sheetId="2" r:id="rId2"/>
    <sheet name="Line" sheetId="3" r:id="rId3"/>
  </sheets>
  <definedNames>
    <definedName name="aWert">'Line'!$H$12</definedName>
    <definedName name="bWert">'Line'!$F$12</definedName>
    <definedName name="GRD">'Line'!$A$1</definedName>
    <definedName name="tWerte">'Line'!$H$17:$H$107</definedName>
    <definedName name="x0Wert">'Line'!$I$12</definedName>
    <definedName name="xWerte">'Line'!$F$17:$F$107</definedName>
    <definedName name="y0Wert">'Line'!$G$12</definedName>
    <definedName name="yWerte">'Line'!$G$17:$G$107</definedName>
  </definedNames>
  <calcPr fullCalcOnLoad="1"/>
</workbook>
</file>

<file path=xl/sharedStrings.xml><?xml version="1.0" encoding="utf-8"?>
<sst xmlns="http://schemas.openxmlformats.org/spreadsheetml/2006/main" count="41" uniqueCount="41">
  <si>
    <t>Line fit:</t>
  </si>
  <si>
    <t xml:space="preserve">Y'(t) = </t>
  </si>
  <si>
    <r>
      <t>b*t + y</t>
    </r>
    <r>
      <rPr>
        <vertAlign val="subscript"/>
        <sz val="12"/>
        <rFont val="Arial"/>
        <family val="2"/>
      </rPr>
      <t>0</t>
    </r>
  </si>
  <si>
    <t xml:space="preserve">X'(t) = </t>
  </si>
  <si>
    <r>
      <t>a*t + x</t>
    </r>
    <r>
      <rPr>
        <vertAlign val="subscript"/>
        <sz val="12"/>
        <rFont val="Arial"/>
        <family val="2"/>
      </rPr>
      <t>0</t>
    </r>
  </si>
  <si>
    <t>Position angle</t>
  </si>
  <si>
    <t>relative rectangular coordinates</t>
  </si>
  <si>
    <t>Time difference</t>
  </si>
  <si>
    <t>Nr</t>
  </si>
  <si>
    <t>h:mm:ss</t>
  </si>
  <si>
    <t>x' = x/R</t>
  </si>
  <si>
    <t>y' = y/R</t>
  </si>
  <si>
    <t>t in min</t>
  </si>
  <si>
    <t>Y'(t)</t>
  </si>
  <si>
    <t>X'(t)</t>
  </si>
  <si>
    <t>relative distance</t>
  </si>
  <si>
    <t>r'</t>
  </si>
  <si>
    <t>Time t in UT</t>
  </si>
  <si>
    <t>b</t>
  </si>
  <si>
    <t>a</t>
  </si>
  <si>
    <t>R: radius of the Sun in your picture</t>
  </si>
  <si>
    <t>Please take from your picture</t>
  </si>
  <si>
    <r>
      <t>y</t>
    </r>
    <r>
      <rPr>
        <b/>
        <vertAlign val="subscript"/>
        <sz val="18"/>
        <color indexed="18"/>
        <rFont val="Courier New"/>
        <family val="3"/>
      </rPr>
      <t>0</t>
    </r>
  </si>
  <si>
    <r>
      <t>x</t>
    </r>
    <r>
      <rPr>
        <b/>
        <vertAlign val="subscript"/>
        <sz val="18"/>
        <color indexed="18"/>
        <rFont val="Courier New"/>
        <family val="3"/>
      </rPr>
      <t>0</t>
    </r>
  </si>
  <si>
    <t>values</t>
  </si>
  <si>
    <t>Then, the blue cells will show the parameters and values of the line fit.</t>
  </si>
  <si>
    <t>parameters</t>
  </si>
  <si>
    <t>r: distance to the center of the Sun</t>
  </si>
  <si>
    <t>the relative distance to the center of the Sun r'= r/R.</t>
  </si>
  <si>
    <t>Please write your dates into the table!.</t>
  </si>
  <si>
    <t>Name</t>
  </si>
  <si>
    <t>First Name</t>
  </si>
  <si>
    <t>City</t>
  </si>
  <si>
    <t>Longitude</t>
  </si>
  <si>
    <t>Latitude</t>
  </si>
  <si>
    <t>The table for your measures is on the second worksheet!</t>
  </si>
  <si>
    <r>
      <t xml:space="preserve">and the angle </t>
    </r>
    <r>
      <rPr>
        <b/>
        <sz val="12"/>
        <rFont val="Symbol"/>
        <family val="1"/>
      </rPr>
      <t>q</t>
    </r>
    <r>
      <rPr>
        <b/>
        <sz val="12"/>
        <rFont val="Arial"/>
        <family val="0"/>
      </rPr>
      <t>' between r und axis auf Sun (west) .</t>
    </r>
  </si>
  <si>
    <r>
      <t xml:space="preserve">Write your measures for time t, r' and </t>
    </r>
    <r>
      <rPr>
        <b/>
        <sz val="12"/>
        <rFont val="Symbol"/>
        <family val="1"/>
      </rPr>
      <t>q</t>
    </r>
    <r>
      <rPr>
        <b/>
        <sz val="12"/>
        <rFont val="Arial"/>
        <family val="0"/>
      </rPr>
      <t xml:space="preserve">' into the green cells. After having finished click on "line fit".  </t>
    </r>
  </si>
  <si>
    <r>
      <t>q</t>
    </r>
    <r>
      <rPr>
        <b/>
        <sz val="10"/>
        <rFont val="Arial"/>
        <family val="2"/>
      </rPr>
      <t>'</t>
    </r>
  </si>
  <si>
    <t>e/w</t>
  </si>
  <si>
    <t>n/s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</si>
</sst>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[h]:mm:ss;@"/>
    <numFmt numFmtId="165" formatCode="0.00000"/>
    <numFmt numFmtId="166" formatCode="0.0000"/>
    <numFmt numFmtId="167" formatCode="0.000000"/>
    <numFmt numFmtId="168" formatCode="0.000"/>
  </numFmts>
  <fonts count="16">
    <font>
      <sz val="12"/>
      <name val="Courier New"/>
      <family val="0"/>
    </font>
    <font>
      <sz val="14"/>
      <name val="Arial"/>
      <family val="0"/>
    </font>
    <font>
      <vertAlign val="subscript"/>
      <sz val="12"/>
      <name val="Arial"/>
      <family val="2"/>
    </font>
    <font>
      <b/>
      <i/>
      <sz val="16"/>
      <name val="Courier New"/>
      <family val="3"/>
    </font>
    <font>
      <b/>
      <sz val="18"/>
      <color indexed="18"/>
      <name val="Courier New"/>
      <family val="0"/>
    </font>
    <font>
      <sz val="18"/>
      <name val="Courier New"/>
      <family val="0"/>
    </font>
    <font>
      <b/>
      <vertAlign val="subscript"/>
      <sz val="18"/>
      <color indexed="18"/>
      <name val="Courier New"/>
      <family val="3"/>
    </font>
    <font>
      <b/>
      <sz val="18"/>
      <name val="Arial"/>
      <family val="2"/>
    </font>
    <font>
      <sz val="18"/>
      <name val="Arial"/>
      <family val="0"/>
    </font>
    <font>
      <sz val="20"/>
      <name val="Arial"/>
      <family val="0"/>
    </font>
    <font>
      <b/>
      <sz val="12"/>
      <name val="Arial"/>
      <family val="0"/>
    </font>
    <font>
      <b/>
      <sz val="12"/>
      <name val="Courier New"/>
      <family val="0"/>
    </font>
    <font>
      <b/>
      <sz val="12"/>
      <name val="Symbol"/>
      <family val="1"/>
    </font>
    <font>
      <b/>
      <sz val="10"/>
      <name val="Symbol"/>
      <family val="1"/>
    </font>
    <font>
      <b/>
      <sz val="10"/>
      <name val="Arial"/>
      <family val="2"/>
    </font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>
        <color indexed="23"/>
      </bottom>
    </border>
    <border>
      <left>
        <color indexed="63"/>
      </left>
      <right>
        <color indexed="63"/>
      </right>
      <top style="medium"/>
      <bottom style="medium">
        <color indexed="23"/>
      </bottom>
    </border>
    <border>
      <left>
        <color indexed="63"/>
      </left>
      <right style="medium"/>
      <top style="medium"/>
      <bottom style="medium">
        <color indexed="23"/>
      </bottom>
    </border>
    <border>
      <left style="thin"/>
      <right style="thin"/>
      <top style="thin"/>
      <bottom style="thin"/>
    </border>
    <border>
      <left style="medium"/>
      <right style="thin"/>
      <top style="medium">
        <color indexed="23"/>
      </top>
      <bottom style="medium"/>
    </border>
    <border>
      <left>
        <color indexed="63"/>
      </left>
      <right style="thin"/>
      <top style="medium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 applyProtection="1">
      <alignment/>
      <protection locked="0"/>
    </xf>
    <xf numFmtId="0" fontId="0" fillId="4" borderId="0" xfId="0" applyFill="1" applyAlignment="1">
      <alignment/>
    </xf>
    <xf numFmtId="164" fontId="1" fillId="4" borderId="0" xfId="0" applyNumberFormat="1" applyFont="1" applyFill="1" applyAlignment="1" applyProtection="1">
      <alignment/>
      <protection locked="0"/>
    </xf>
    <xf numFmtId="0" fontId="1" fillId="4" borderId="0" xfId="0" applyFont="1" applyFill="1" applyAlignment="1" applyProtection="1">
      <alignment/>
      <protection locked="0"/>
    </xf>
    <xf numFmtId="165" fontId="4" fillId="0" borderId="1" xfId="0" applyNumberFormat="1" applyFont="1" applyFill="1" applyBorder="1" applyAlignment="1" applyProtection="1">
      <alignment horizontal="center" wrapText="1"/>
      <protection locked="0"/>
    </xf>
    <xf numFmtId="165" fontId="4" fillId="0" borderId="2" xfId="0" applyNumberFormat="1" applyFont="1" applyFill="1" applyBorder="1" applyAlignment="1" applyProtection="1">
      <alignment horizontal="center" wrapText="1"/>
      <protection locked="0"/>
    </xf>
    <xf numFmtId="165" fontId="4" fillId="0" borderId="3" xfId="0" applyNumberFormat="1" applyFont="1" applyFill="1" applyBorder="1" applyAlignment="1" applyProtection="1">
      <alignment horizontal="center" wrapText="1"/>
      <protection locked="0"/>
    </xf>
    <xf numFmtId="166" fontId="0" fillId="5" borderId="0" xfId="0" applyNumberFormat="1" applyFill="1" applyAlignment="1" applyProtection="1">
      <alignment horizontal="right"/>
      <protection/>
    </xf>
    <xf numFmtId="0" fontId="0" fillId="4" borderId="0" xfId="0" applyFill="1" applyAlignment="1">
      <alignment horizontal="centerContinuous"/>
    </xf>
    <xf numFmtId="2" fontId="0" fillId="6" borderId="0" xfId="0" applyNumberFormat="1" applyFill="1" applyAlignment="1" applyProtection="1">
      <alignment horizontal="right"/>
      <protection locked="0"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8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0" fontId="9" fillId="3" borderId="4" xfId="0" applyFont="1" applyFill="1" applyBorder="1" applyAlignment="1">
      <alignment horizontal="center"/>
    </xf>
    <xf numFmtId="164" fontId="10" fillId="4" borderId="0" xfId="0" applyNumberFormat="1" applyFont="1" applyFill="1" applyAlignment="1" applyProtection="1">
      <alignment horizontal="left"/>
      <protection locked="0"/>
    </xf>
    <xf numFmtId="0" fontId="11" fillId="4" borderId="0" xfId="0" applyFont="1" applyFill="1" applyAlignment="1">
      <alignment/>
    </xf>
    <xf numFmtId="0" fontId="10" fillId="4" borderId="0" xfId="0" applyFont="1" applyFill="1" applyAlignment="1" applyProtection="1">
      <alignment horizontal="left"/>
      <protection locked="0"/>
    </xf>
    <xf numFmtId="167" fontId="5" fillId="6" borderId="5" xfId="0" applyNumberFormat="1" applyFont="1" applyFill="1" applyBorder="1" applyAlignment="1" applyProtection="1">
      <alignment/>
      <protection locked="0"/>
    </xf>
    <xf numFmtId="167" fontId="5" fillId="6" borderId="6" xfId="0" applyNumberFormat="1" applyFont="1" applyFill="1" applyBorder="1" applyAlignment="1" applyProtection="1">
      <alignment/>
      <protection locked="0"/>
    </xf>
    <xf numFmtId="167" fontId="5" fillId="6" borderId="7" xfId="0" applyNumberFormat="1" applyFont="1" applyFill="1" applyBorder="1" applyAlignment="1" applyProtection="1">
      <alignment/>
      <protection locked="0"/>
    </xf>
    <xf numFmtId="166" fontId="0" fillId="6" borderId="0" xfId="0" applyNumberFormat="1" applyFill="1" applyAlignment="1" applyProtection="1">
      <alignment horizontal="right"/>
      <protection locked="0"/>
    </xf>
    <xf numFmtId="164" fontId="11" fillId="5" borderId="0" xfId="0" applyNumberFormat="1" applyFont="1" applyFill="1" applyAlignment="1" applyProtection="1">
      <alignment horizontal="center" wrapText="1"/>
      <protection locked="0"/>
    </xf>
    <xf numFmtId="0" fontId="11" fillId="5" borderId="0" xfId="0" applyFont="1" applyFill="1" applyAlignment="1" applyProtection="1">
      <alignment horizontal="centerContinuous" wrapText="1"/>
      <protection locked="0"/>
    </xf>
    <xf numFmtId="165" fontId="11" fillId="5" borderId="0" xfId="0" applyNumberFormat="1" applyFont="1" applyFill="1" applyAlignment="1" applyProtection="1">
      <alignment horizontal="center" wrapText="1"/>
      <protection locked="0"/>
    </xf>
    <xf numFmtId="165" fontId="11" fillId="5" borderId="0" xfId="0" applyNumberFormat="1" applyFont="1" applyFill="1" applyAlignment="1" applyProtection="1">
      <alignment horizontal="centerContinuous"/>
      <protection locked="0"/>
    </xf>
    <xf numFmtId="0" fontId="11" fillId="5" borderId="8" xfId="0" applyFont="1" applyFill="1" applyBorder="1" applyAlignment="1" applyProtection="1">
      <alignment horizontal="center" wrapText="1"/>
      <protection locked="0"/>
    </xf>
    <xf numFmtId="164" fontId="11" fillId="5" borderId="8" xfId="0" applyNumberFormat="1" applyFont="1" applyFill="1" applyBorder="1" applyAlignment="1" applyProtection="1">
      <alignment horizontal="center" wrapText="1"/>
      <protection locked="0"/>
    </xf>
    <xf numFmtId="0" fontId="11" fillId="5" borderId="8" xfId="0" applyFont="1" applyFill="1" applyBorder="1" applyAlignment="1" applyProtection="1">
      <alignment horizontal="center"/>
      <protection locked="0"/>
    </xf>
    <xf numFmtId="20" fontId="0" fillId="0" borderId="0" xfId="0" applyNumberFormat="1" applyAlignment="1">
      <alignment/>
    </xf>
    <xf numFmtId="167" fontId="0" fillId="2" borderId="0" xfId="0" applyNumberFormat="1" applyFill="1" applyAlignment="1">
      <alignment/>
    </xf>
    <xf numFmtId="167" fontId="0" fillId="4" borderId="0" xfId="0" applyNumberFormat="1" applyFill="1" applyAlignment="1">
      <alignment/>
    </xf>
    <xf numFmtId="167" fontId="11" fillId="4" borderId="0" xfId="0" applyNumberFormat="1" applyFont="1" applyFill="1" applyAlignment="1">
      <alignment/>
    </xf>
    <xf numFmtId="167" fontId="10" fillId="4" borderId="0" xfId="0" applyNumberFormat="1" applyFont="1" applyFill="1" applyAlignment="1" applyProtection="1">
      <alignment horizontal="left"/>
      <protection locked="0"/>
    </xf>
    <xf numFmtId="167" fontId="10" fillId="4" borderId="0" xfId="0" applyNumberFormat="1" applyFont="1" applyFill="1" applyAlignment="1" applyProtection="1">
      <alignment horizontal="left"/>
      <protection locked="0"/>
    </xf>
    <xf numFmtId="167" fontId="1" fillId="4" borderId="0" xfId="0" applyNumberFormat="1" applyFont="1" applyFill="1" applyAlignment="1" applyProtection="1">
      <alignment horizontal="right"/>
      <protection locked="0"/>
    </xf>
    <xf numFmtId="167" fontId="11" fillId="5" borderId="0" xfId="0" applyNumberFormat="1" applyFont="1" applyFill="1" applyAlignment="1" applyProtection="1">
      <alignment horizontal="center" wrapText="1"/>
      <protection locked="0"/>
    </xf>
    <xf numFmtId="167" fontId="11" fillId="5" borderId="8" xfId="0" applyNumberFormat="1" applyFont="1" applyFill="1" applyBorder="1" applyAlignment="1" applyProtection="1">
      <alignment horizontal="center"/>
      <protection locked="0"/>
    </xf>
    <xf numFmtId="167" fontId="0" fillId="0" borderId="0" xfId="0" applyNumberFormat="1" applyAlignment="1">
      <alignment/>
    </xf>
    <xf numFmtId="168" fontId="0" fillId="2" borderId="0" xfId="0" applyNumberFormat="1" applyFill="1" applyAlignment="1">
      <alignment/>
    </xf>
    <xf numFmtId="168" fontId="0" fillId="4" borderId="0" xfId="0" applyNumberFormat="1" applyFill="1" applyAlignment="1">
      <alignment/>
    </xf>
    <xf numFmtId="168" fontId="1" fillId="4" borderId="0" xfId="0" applyNumberFormat="1" applyFont="1" applyFill="1" applyAlignment="1" applyProtection="1">
      <alignment/>
      <protection locked="0"/>
    </xf>
    <xf numFmtId="168" fontId="11" fillId="5" borderId="0" xfId="0" applyNumberFormat="1" applyFont="1" applyFill="1" applyAlignment="1" applyProtection="1">
      <alignment horizontal="center" wrapText="1"/>
      <protection locked="0"/>
    </xf>
    <xf numFmtId="168" fontId="13" fillId="5" borderId="8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Line!$F$17:$F$107</c:f>
              <c:numCache>
                <c:ptCount val="91"/>
                <c:pt idx="0">
                  <c:v>-0.7837642355861073</c:v>
                </c:pt>
                <c:pt idx="1">
                  <c:v>-0.776212042778102</c:v>
                </c:pt>
                <c:pt idx="2">
                  <c:v>-0.7686589498731871</c:v>
                </c:pt>
                <c:pt idx="3">
                  <c:v>-0.7585934455934829</c:v>
                </c:pt>
                <c:pt idx="4">
                  <c:v>-0.7510356018496616</c:v>
                </c:pt>
                <c:pt idx="5">
                  <c:v>-0.7409686411650176</c:v>
                </c:pt>
                <c:pt idx="6">
                  <c:v>-0.7334177806170165</c:v>
                </c:pt>
                <c:pt idx="7">
                  <c:v>-0.7258589550940088</c:v>
                </c:pt>
                <c:pt idx="8">
                  <c:v>-0.7157901930287833</c:v>
                </c:pt>
                <c:pt idx="9">
                  <c:v>-0.7082416190629967</c:v>
                </c:pt>
                <c:pt idx="10">
                  <c:v>-0.6981684162360394</c:v>
                </c:pt>
                <c:pt idx="11">
                  <c:v>-0.6906135314333303</c:v>
                </c:pt>
                <c:pt idx="12">
                  <c:v>-0.6830630258917526</c:v>
                </c:pt>
                <c:pt idx="13">
                  <c:v>-0.6735418058696052</c:v>
                </c:pt>
                <c:pt idx="14">
                  <c:v>-0.6654440658232191</c:v>
                </c:pt>
                <c:pt idx="15">
                  <c:v>-0.6584413226772473</c:v>
                </c:pt>
                <c:pt idx="16">
                  <c:v>-0.647817045064356</c:v>
                </c:pt>
                <c:pt idx="17">
                  <c:v>-0.6402676259725073</c:v>
                </c:pt>
                <c:pt idx="18">
                  <c:v>-0.512418488795972</c:v>
                </c:pt>
                <c:pt idx="19">
                  <c:v>-0.5028991615630201</c:v>
                </c:pt>
                <c:pt idx="20">
                  <c:v>-0.4953474620550778</c:v>
                </c:pt>
                <c:pt idx="21">
                  <c:v>-0.4877955534252338</c:v>
                </c:pt>
                <c:pt idx="22">
                  <c:v>-0.4777234975672835</c:v>
                </c:pt>
                <c:pt idx="23">
                  <c:v>-0.47016731099452896</c:v>
                </c:pt>
                <c:pt idx="24">
                  <c:v>-0.4626198948046313</c:v>
                </c:pt>
                <c:pt idx="25">
                  <c:v>-0.45254643868936206</c:v>
                </c:pt>
                <c:pt idx="26">
                  <c:v>-0.44499363760163957</c:v>
                </c:pt>
                <c:pt idx="27">
                  <c:v>-0.4349210100794815</c:v>
                </c:pt>
                <c:pt idx="28">
                  <c:v>-0.42736942587079213</c:v>
                </c:pt>
                <c:pt idx="29">
                  <c:v>-0.41730487429483254</c:v>
                </c:pt>
                <c:pt idx="30">
                  <c:v>-0.40975345094997156</c:v>
                </c:pt>
                <c:pt idx="31">
                  <c:v>-0.4021980475340728</c:v>
                </c:pt>
                <c:pt idx="32">
                  <c:v>-0.3921286820373646</c:v>
                </c:pt>
                <c:pt idx="33">
                  <c:v>-0.3845788734273107</c:v>
                </c:pt>
                <c:pt idx="34">
                  <c:v>-0.37702292783863567</c:v>
                </c:pt>
                <c:pt idx="35">
                  <c:v>-0.36749753655105477</c:v>
                </c:pt>
                <c:pt idx="36">
                  <c:v>-0.3594030632134269</c:v>
                </c:pt>
                <c:pt idx="37">
                  <c:v>-0.3524003648649954</c:v>
                </c:pt>
                <c:pt idx="38">
                  <c:v>-0.34232466021464153</c:v>
                </c:pt>
                <c:pt idx="39">
                  <c:v>-0.33477339977733095</c:v>
                </c:pt>
                <c:pt idx="40">
                  <c:v>-0.3272203683811226</c:v>
                </c:pt>
                <c:pt idx="41">
                  <c:v>-0.3171530419333434</c:v>
                </c:pt>
                <c:pt idx="42">
                  <c:v>-0.3095932992788404</c:v>
                </c:pt>
                <c:pt idx="43">
                  <c:v>-0.29952408887565507</c:v>
                </c:pt>
                <c:pt idx="44">
                  <c:v>-0.29197301739957515</c:v>
                </c:pt>
                <c:pt idx="45">
                  <c:v>-0.2844230649701015</c:v>
                </c:pt>
                <c:pt idx="46">
                  <c:v>-0.2743529855842432</c:v>
                </c:pt>
                <c:pt idx="47">
                  <c:v>-0.2668010370924884</c:v>
                </c:pt>
                <c:pt idx="48">
                  <c:v>-0.2567258753579247</c:v>
                </c:pt>
                <c:pt idx="49">
                  <c:v>-0.19685761584684738</c:v>
                </c:pt>
                <c:pt idx="50">
                  <c:v>-0.18930386316167117</c:v>
                </c:pt>
                <c:pt idx="51">
                  <c:v>-0.18175042550822032</c:v>
                </c:pt>
                <c:pt idx="52">
                  <c:v>-0.17167924124609635</c:v>
                </c:pt>
                <c:pt idx="53">
                  <c:v>-0.16413419588273379</c:v>
                </c:pt>
                <c:pt idx="54">
                  <c:v>-0.1565719480213445</c:v>
                </c:pt>
                <c:pt idx="55">
                  <c:v>-0.146512521059817</c:v>
                </c:pt>
                <c:pt idx="56">
                  <c:v>-0.13895480485187467</c:v>
                </c:pt>
                <c:pt idx="57">
                  <c:v>-0.13140726680792217</c:v>
                </c:pt>
                <c:pt idx="58">
                  <c:v>-0.12133050509428332</c:v>
                </c:pt>
                <c:pt idx="59">
                  <c:v>-0.11378359444088142</c:v>
                </c:pt>
                <c:pt idx="60">
                  <c:v>-0.10622856707665157</c:v>
                </c:pt>
                <c:pt idx="61">
                  <c:v>-0.09615090560027872</c:v>
                </c:pt>
                <c:pt idx="62">
                  <c:v>-0.08915248290913973</c:v>
                </c:pt>
                <c:pt idx="63">
                  <c:v>-0.07908750743830177</c:v>
                </c:pt>
                <c:pt idx="64">
                  <c:v>-0.07153360528272801</c:v>
                </c:pt>
                <c:pt idx="65">
                  <c:v>-0.053904808956845164</c:v>
                </c:pt>
                <c:pt idx="66">
                  <c:v>-0.046350688413009995</c:v>
                </c:pt>
                <c:pt idx="67">
                  <c:v>0.20681511026209012</c:v>
                </c:pt>
                <c:pt idx="68">
                  <c:v>0.21688119749570633</c:v>
                </c:pt>
                <c:pt idx="69">
                  <c:v>0.22444177789373426</c:v>
                </c:pt>
                <c:pt idx="70">
                  <c:v>0.23450696226548134</c:v>
                </c:pt>
                <c:pt idx="71">
                  <c:v>0.2798215464661103</c:v>
                </c:pt>
                <c:pt idx="72">
                  <c:v>0.3019310711844536</c:v>
                </c:pt>
                <c:pt idx="73">
                  <c:v>0.30948871106307874</c:v>
                </c:pt>
                <c:pt idx="74">
                  <c:v>0.31704175124472245</c:v>
                </c:pt>
                <c:pt idx="75">
                  <c:v>0.3271068041421964</c:v>
                </c:pt>
                <c:pt idx="76">
                  <c:v>0.33465705369894727</c:v>
                </c:pt>
                <c:pt idx="77">
                  <c:v>0.34221529196863915</c:v>
                </c:pt>
                <c:pt idx="78">
                  <c:v>0.3522854672788964</c:v>
                </c:pt>
                <c:pt idx="79">
                  <c:v>0.35983810095457963</c:v>
                </c:pt>
                <c:pt idx="80">
                  <c:v>0.3699080686236721</c:v>
                </c:pt>
                <c:pt idx="81">
                  <c:v>0.37746684012232756</c:v>
                </c:pt>
                <c:pt idx="82">
                  <c:v>0.3850173546993913</c:v>
                </c:pt>
                <c:pt idx="83">
                  <c:v>0.3945376806917712</c:v>
                </c:pt>
                <c:pt idx="84">
                  <c:v>0.40208087456749436</c:v>
                </c:pt>
                <c:pt idx="85">
                  <c:v>0.4096414820246347</c:v>
                </c:pt>
                <c:pt idx="86">
                  <c:v>0.419712025734842</c:v>
                </c:pt>
                <c:pt idx="87">
                  <c:v>0.4448803055372395</c:v>
                </c:pt>
                <c:pt idx="88">
                  <c:v>0.46951368826720713</c:v>
                </c:pt>
                <c:pt idx="89">
                  <c:v>0.4770587841886225</c:v>
                </c:pt>
                <c:pt idx="90">
                  <c:v>0.48461610796684657</c:v>
                </c:pt>
              </c:numCache>
            </c:numRef>
          </c:xVal>
          <c:yVal>
            <c:numRef>
              <c:f>Line!$G$17:$G$107</c:f>
              <c:numCache>
                <c:ptCount val="91"/>
                <c:pt idx="0">
                  <c:v>-0.5063415529384537</c:v>
                </c:pt>
                <c:pt idx="1">
                  <c:v>-0.5079969759115167</c:v>
                </c:pt>
                <c:pt idx="2">
                  <c:v>-0.5096522065878352</c:v>
                </c:pt>
                <c:pt idx="3">
                  <c:v>-0.5118511308755777</c:v>
                </c:pt>
                <c:pt idx="4">
                  <c:v>-0.5135135067535387</c:v>
                </c:pt>
                <c:pt idx="5">
                  <c:v>-0.5157157713257056</c:v>
                </c:pt>
                <c:pt idx="6">
                  <c:v>-0.5173693317580875</c:v>
                </c:pt>
                <c:pt idx="7">
                  <c:v>-0.5190318861869989</c:v>
                </c:pt>
                <c:pt idx="8">
                  <c:v>-0.5212363696134578</c:v>
                </c:pt>
                <c:pt idx="9">
                  <c:v>-0.5228861554172428</c:v>
                </c:pt>
                <c:pt idx="10">
                  <c:v>-0.5250957933743711</c:v>
                </c:pt>
                <c:pt idx="11">
                  <c:v>-0.5267544678359972</c:v>
                </c:pt>
                <c:pt idx="12">
                  <c:v>-0.5284073409223256</c:v>
                </c:pt>
                <c:pt idx="13">
                  <c:v>-0.5331348270202492</c:v>
                </c:pt>
                <c:pt idx="14">
                  <c:v>-0.5322636746854543</c:v>
                </c:pt>
                <c:pt idx="15">
                  <c:v>-0.5364378012323864</c:v>
                </c:pt>
                <c:pt idx="16">
                  <c:v>-0.5361303902597634</c:v>
                </c:pt>
                <c:pt idx="17">
                  <c:v>-0.5377817461949872</c:v>
                </c:pt>
                <c:pt idx="18">
                  <c:v>-0.5684396425338862</c:v>
                </c:pt>
                <c:pt idx="19">
                  <c:v>-0.5731640109455681</c:v>
                </c:pt>
                <c:pt idx="20">
                  <c:v>-0.5748181624310362</c:v>
                </c:pt>
                <c:pt idx="21">
                  <c:v>-0.5764725607863482</c:v>
                </c:pt>
                <c:pt idx="22">
                  <c:v>-0.5786807540501772</c:v>
                </c:pt>
                <c:pt idx="23">
                  <c:v>-0.5803389930964262</c:v>
                </c:pt>
                <c:pt idx="24">
                  <c:v>-0.5819889550326123</c:v>
                </c:pt>
                <c:pt idx="25">
                  <c:v>-0.5841979539553142</c:v>
                </c:pt>
                <c:pt idx="26">
                  <c:v>-0.5858539517175426</c:v>
                </c:pt>
                <c:pt idx="27">
                  <c:v>-0.5880624699404338</c:v>
                </c:pt>
                <c:pt idx="28">
                  <c:v>-0.5897157036190147</c:v>
                </c:pt>
                <c:pt idx="29">
                  <c:v>-0.5919182234487919</c:v>
                </c:pt>
                <c:pt idx="30">
                  <c:v>-0.5935724005743438</c:v>
                </c:pt>
                <c:pt idx="31">
                  <c:v>-0.5952293124803075</c:v>
                </c:pt>
                <c:pt idx="32">
                  <c:v>-0.597435941641143</c:v>
                </c:pt>
                <c:pt idx="33">
                  <c:v>-0.5990891579209062</c:v>
                </c:pt>
                <c:pt idx="34">
                  <c:v>-0.6007465080289547</c:v>
                </c:pt>
                <c:pt idx="35">
                  <c:v>-0.6054742242688008</c:v>
                </c:pt>
                <c:pt idx="36">
                  <c:v>-0.6046064405229284</c:v>
                </c:pt>
                <c:pt idx="37">
                  <c:v>-0.6087793298100865</c:v>
                </c:pt>
                <c:pt idx="38">
                  <c:v>-0.6109894856852532</c:v>
                </c:pt>
                <c:pt idx="39">
                  <c:v>-0.6126433020424914</c:v>
                </c:pt>
                <c:pt idx="40">
                  <c:v>-0.6142993657342668</c:v>
                </c:pt>
                <c:pt idx="41">
                  <c:v>-0.6165042184717205</c:v>
                </c:pt>
                <c:pt idx="42">
                  <c:v>-0.618162687144446</c:v>
                </c:pt>
                <c:pt idx="43">
                  <c:v>-0.6203688482243516</c:v>
                </c:pt>
                <c:pt idx="44">
                  <c:v>-0.6220234213521122</c:v>
                </c:pt>
                <c:pt idx="45">
                  <c:v>-0.6236767119373734</c:v>
                </c:pt>
                <c:pt idx="46">
                  <c:v>-0.6258837457363884</c:v>
                </c:pt>
                <c:pt idx="47">
                  <c:v>-0.6275386972979217</c:v>
                </c:pt>
                <c:pt idx="48">
                  <c:v>-0.6297472423740395</c:v>
                </c:pt>
                <c:pt idx="49">
                  <c:v>-0.6455036796170065</c:v>
                </c:pt>
                <c:pt idx="50">
                  <c:v>-0.6471590752481706</c:v>
                </c:pt>
                <c:pt idx="51">
                  <c:v>-0.6488141081446833</c:v>
                </c:pt>
                <c:pt idx="52">
                  <c:v>-0.6510218916512445</c:v>
                </c:pt>
                <c:pt idx="53">
                  <c:v>-0.652674177333475</c:v>
                </c:pt>
                <c:pt idx="54">
                  <c:v>-0.6543320621128093</c:v>
                </c:pt>
                <c:pt idx="55">
                  <c:v>-0.6565357495199303</c:v>
                </c:pt>
                <c:pt idx="56">
                  <c:v>-0.6581921088926678</c:v>
                </c:pt>
                <c:pt idx="57">
                  <c:v>-0.6598464614181632</c:v>
                </c:pt>
                <c:pt idx="58">
                  <c:v>-0.6620540725149012</c:v>
                </c:pt>
                <c:pt idx="59">
                  <c:v>-0.6637083188548362</c:v>
                </c:pt>
                <c:pt idx="60">
                  <c:v>-0.665363401185278</c:v>
                </c:pt>
                <c:pt idx="61">
                  <c:v>-0.6675711909244184</c:v>
                </c:pt>
                <c:pt idx="62">
                  <c:v>-0.671743755272154</c:v>
                </c:pt>
                <c:pt idx="63">
                  <c:v>-0.6739504409021457</c:v>
                </c:pt>
                <c:pt idx="64">
                  <c:v>-0.6756055396747831</c:v>
                </c:pt>
                <c:pt idx="65">
                  <c:v>-0.6794671132404615</c:v>
                </c:pt>
                <c:pt idx="66">
                  <c:v>-0.6811227296806649</c:v>
                </c:pt>
                <c:pt idx="67">
                  <c:v>-0.7418781420983365</c:v>
                </c:pt>
                <c:pt idx="68">
                  <c:v>-0.7440856795919597</c:v>
                </c:pt>
                <c:pt idx="69">
                  <c:v>-0.7457383819389342</c:v>
                </c:pt>
                <c:pt idx="70">
                  <c:v>-0.7479466369688522</c:v>
                </c:pt>
                <c:pt idx="71">
                  <c:v>-0.7578784144764347</c:v>
                </c:pt>
                <c:pt idx="72">
                  <c:v>-0.7653604264804972</c:v>
                </c:pt>
                <c:pt idx="73">
                  <c:v>-0.7670133594178881</c:v>
                </c:pt>
                <c:pt idx="74">
                  <c:v>-0.7686677892455749</c:v>
                </c:pt>
                <c:pt idx="75">
                  <c:v>-0.7708771772032681</c:v>
                </c:pt>
                <c:pt idx="76">
                  <c:v>-0.7725328482501828</c:v>
                </c:pt>
                <c:pt idx="77">
                  <c:v>-0.7741853206092318</c:v>
                </c:pt>
                <c:pt idx="78">
                  <c:v>-0.7763928778557216</c:v>
                </c:pt>
                <c:pt idx="79">
                  <c:v>-0.7780476203564932</c:v>
                </c:pt>
                <c:pt idx="80">
                  <c:v>-0.7802543282616923</c:v>
                </c:pt>
                <c:pt idx="81">
                  <c:v>-0.7819070172399434</c:v>
                </c:pt>
                <c:pt idx="82">
                  <c:v>-0.7835629870637606</c:v>
                </c:pt>
                <c:pt idx="83">
                  <c:v>-0.7882858679206155</c:v>
                </c:pt>
                <c:pt idx="84">
                  <c:v>-0.7899459835020612</c:v>
                </c:pt>
                <c:pt idx="85">
                  <c:v>-0.791596860583505</c:v>
                </c:pt>
                <c:pt idx="86">
                  <c:v>-0.7938033081800272</c:v>
                </c:pt>
                <c:pt idx="87">
                  <c:v>-0.7993249828862428</c:v>
                </c:pt>
                <c:pt idx="88">
                  <c:v>-0.807353391662984</c:v>
                </c:pt>
                <c:pt idx="89">
                  <c:v>-0.8090130805206263</c:v>
                </c:pt>
                <c:pt idx="90">
                  <c:v>-0.810665383851479</c:v>
                </c:pt>
              </c:numCache>
            </c:numRef>
          </c:yVal>
          <c:smooth val="1"/>
        </c:ser>
        <c:axId val="62145479"/>
        <c:axId val="22438400"/>
      </c:scatterChart>
      <c:valAx>
        <c:axId val="62145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38400"/>
        <c:crosses val="autoZero"/>
        <c:crossBetween val="midCat"/>
        <c:dispUnits/>
      </c:valAx>
      <c:valAx>
        <c:axId val="22438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454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1</xdr:row>
      <xdr:rowOff>19050</xdr:rowOff>
    </xdr:from>
    <xdr:to>
      <xdr:col>8</xdr:col>
      <xdr:colOff>695325</xdr:colOff>
      <xdr:row>7</xdr:row>
      <xdr:rowOff>66675</xdr:rowOff>
    </xdr:to>
    <xdr:sp macro="[0]!AusgleichsGeraden">
      <xdr:nvSpPr>
        <xdr:cNvPr id="1" name="Oval 3"/>
        <xdr:cNvSpPr>
          <a:spLocks/>
        </xdr:cNvSpPr>
      </xdr:nvSpPr>
      <xdr:spPr>
        <a:xfrm>
          <a:off x="5734050" y="219075"/>
          <a:ext cx="2762250" cy="1295400"/>
        </a:xfrm>
        <a:prstGeom prst="ellipse">
          <a:avLst/>
        </a:prstGeom>
        <a:solidFill>
          <a:srgbClr val="00FF00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latin typeface="Courier New"/>
              <a:ea typeface="Courier New"/>
              <a:cs typeface="Courier New"/>
            </a:rPr>
            <a:t>Click for line fit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I10"/>
  <sheetViews>
    <sheetView workbookViewId="0" topLeftCell="A1">
      <selection activeCell="E5" sqref="E5"/>
    </sheetView>
  </sheetViews>
  <sheetFormatPr defaultColWidth="11.19921875" defaultRowHeight="15.75"/>
  <cols>
    <col min="2" max="5" width="14.5" style="0" customWidth="1"/>
    <col min="6" max="6" width="6.69921875" style="0" customWidth="1"/>
    <col min="7" max="7" width="14.5" style="0" customWidth="1"/>
    <col min="8" max="8" width="6.5" style="0" customWidth="1"/>
  </cols>
  <sheetData>
    <row r="1" spans="1:9" ht="15.75">
      <c r="A1" s="12"/>
      <c r="B1" s="12"/>
      <c r="C1" s="12"/>
      <c r="D1" s="12"/>
      <c r="E1" s="12"/>
      <c r="F1" s="12"/>
      <c r="G1" s="12"/>
      <c r="H1" s="12"/>
      <c r="I1" s="12"/>
    </row>
    <row r="2" spans="1:9" ht="23.25">
      <c r="A2" s="12"/>
      <c r="B2" s="13" t="s">
        <v>29</v>
      </c>
      <c r="C2" s="12"/>
      <c r="D2" s="12"/>
      <c r="E2" s="12"/>
      <c r="F2" s="12"/>
      <c r="G2" s="12"/>
      <c r="H2" s="12"/>
      <c r="I2" s="12"/>
    </row>
    <row r="3" spans="1:9" ht="15.75">
      <c r="A3" s="12"/>
      <c r="B3" s="12"/>
      <c r="C3" s="12"/>
      <c r="D3" s="12"/>
      <c r="E3" s="12"/>
      <c r="F3" s="12"/>
      <c r="G3" s="12"/>
      <c r="H3" s="12"/>
      <c r="I3" s="12"/>
    </row>
    <row r="4" spans="1:9" ht="23.25">
      <c r="A4" s="12"/>
      <c r="B4" s="14" t="s">
        <v>30</v>
      </c>
      <c r="C4" s="14" t="s">
        <v>31</v>
      </c>
      <c r="D4" s="14" t="s">
        <v>32</v>
      </c>
      <c r="E4" s="14" t="s">
        <v>33</v>
      </c>
      <c r="F4" s="14" t="s">
        <v>39</v>
      </c>
      <c r="G4" s="14" t="s">
        <v>34</v>
      </c>
      <c r="H4" s="14" t="s">
        <v>40</v>
      </c>
      <c r="I4" s="12"/>
    </row>
    <row r="5" spans="1:9" ht="25.5">
      <c r="A5" s="12"/>
      <c r="B5" s="16"/>
      <c r="C5" s="16"/>
      <c r="D5" s="15"/>
      <c r="E5" s="16"/>
      <c r="F5" s="16"/>
      <c r="G5" s="16"/>
      <c r="H5" s="16"/>
      <c r="I5" s="12"/>
    </row>
    <row r="6" spans="1:9" ht="15.75">
      <c r="A6" s="12"/>
      <c r="B6" s="12"/>
      <c r="C6" s="12"/>
      <c r="D6" s="12"/>
      <c r="E6" s="12"/>
      <c r="F6" s="12"/>
      <c r="G6" s="12"/>
      <c r="H6" s="12"/>
      <c r="I6" s="12"/>
    </row>
    <row r="7" spans="1:9" ht="15.75">
      <c r="A7" s="12"/>
      <c r="B7" s="12"/>
      <c r="C7" s="12"/>
      <c r="D7" s="12"/>
      <c r="E7" s="12"/>
      <c r="F7" s="12"/>
      <c r="G7" s="12"/>
      <c r="H7" s="12"/>
      <c r="I7" s="12"/>
    </row>
    <row r="8" spans="1:9" ht="15.75">
      <c r="A8" s="12"/>
      <c r="B8" s="12" t="s">
        <v>35</v>
      </c>
      <c r="C8" s="12"/>
      <c r="D8" s="12"/>
      <c r="E8" s="12"/>
      <c r="F8" s="12"/>
      <c r="G8" s="12"/>
      <c r="H8" s="12"/>
      <c r="I8" s="12"/>
    </row>
    <row r="9" spans="1:9" ht="15.75">
      <c r="A9" s="12"/>
      <c r="B9" s="12"/>
      <c r="C9" s="12"/>
      <c r="D9" s="12"/>
      <c r="E9" s="12"/>
      <c r="F9" s="12"/>
      <c r="G9" s="12"/>
      <c r="H9" s="12"/>
      <c r="I9" s="12"/>
    </row>
    <row r="10" spans="1:9" ht="15.75">
      <c r="A10" s="12"/>
      <c r="B10" s="12"/>
      <c r="C10" s="12"/>
      <c r="D10" s="12"/>
      <c r="E10" s="12"/>
      <c r="F10" s="12"/>
      <c r="G10" s="12"/>
      <c r="H10" s="12"/>
      <c r="I10" s="1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K107"/>
  <sheetViews>
    <sheetView tabSelected="1" zoomScale="96" zoomScaleNormal="96" workbookViewId="0" topLeftCell="A1">
      <selection activeCell="A12" sqref="A12"/>
    </sheetView>
  </sheetViews>
  <sheetFormatPr defaultColWidth="11.19921875" defaultRowHeight="15.75"/>
  <cols>
    <col min="1" max="1" width="3.8984375" style="0" bestFit="1" customWidth="1"/>
    <col min="2" max="2" width="4.796875" style="0" customWidth="1"/>
    <col min="3" max="3" width="8.69921875" style="0" customWidth="1"/>
    <col min="4" max="4" width="8.69921875" style="40" customWidth="1"/>
    <col min="5" max="5" width="8.69921875" style="46" customWidth="1"/>
    <col min="6" max="9" width="15.69921875" style="0" customWidth="1"/>
    <col min="10" max="10" width="10.69921875" style="0" customWidth="1"/>
    <col min="11" max="11" width="3.8984375" style="0" customWidth="1"/>
  </cols>
  <sheetData>
    <row r="1" spans="1:11" ht="15.75">
      <c r="A1" s="1">
        <f>PI()/180</f>
        <v>0.017453292519943295</v>
      </c>
      <c r="B1" s="1"/>
      <c r="C1" s="1"/>
      <c r="D1" s="32"/>
      <c r="E1" s="41"/>
      <c r="F1" s="1"/>
      <c r="G1" s="1"/>
      <c r="H1" s="1"/>
      <c r="I1" s="1"/>
      <c r="J1" s="1"/>
      <c r="K1" s="1"/>
    </row>
    <row r="2" spans="1:11" ht="15.75">
      <c r="A2" s="1"/>
      <c r="B2" s="3"/>
      <c r="C2" s="3"/>
      <c r="D2" s="33"/>
      <c r="E2" s="42"/>
      <c r="F2" s="3"/>
      <c r="G2" s="3"/>
      <c r="H2" s="3"/>
      <c r="I2" s="3"/>
      <c r="J2" s="3"/>
      <c r="K2" s="1"/>
    </row>
    <row r="3" spans="1:11" ht="16.5">
      <c r="A3" s="1"/>
      <c r="B3" s="3"/>
      <c r="C3" s="17" t="s">
        <v>21</v>
      </c>
      <c r="D3" s="34"/>
      <c r="E3" s="42"/>
      <c r="F3" s="3"/>
      <c r="G3" s="3"/>
      <c r="H3" s="3"/>
      <c r="I3" s="3"/>
      <c r="J3" s="3"/>
      <c r="K3" s="1"/>
    </row>
    <row r="4" spans="1:11" ht="16.5">
      <c r="A4" s="1"/>
      <c r="B4" s="3"/>
      <c r="C4" s="17" t="s">
        <v>28</v>
      </c>
      <c r="D4" s="34"/>
      <c r="E4" s="42"/>
      <c r="F4" s="3"/>
      <c r="G4" s="3"/>
      <c r="H4" s="3"/>
      <c r="I4" s="3"/>
      <c r="J4" s="3"/>
      <c r="K4" s="1"/>
    </row>
    <row r="5" spans="1:11" ht="16.5">
      <c r="A5" s="1"/>
      <c r="B5" s="3"/>
      <c r="C5" s="18"/>
      <c r="D5" s="35" t="s">
        <v>20</v>
      </c>
      <c r="E5" s="42"/>
      <c r="F5" s="3"/>
      <c r="G5" s="3"/>
      <c r="H5" s="3"/>
      <c r="I5" s="3"/>
      <c r="J5" s="3"/>
      <c r="K5" s="1"/>
    </row>
    <row r="6" spans="1:11" ht="16.5">
      <c r="A6" s="1"/>
      <c r="B6" s="3"/>
      <c r="C6" s="18"/>
      <c r="D6" s="36" t="s">
        <v>27</v>
      </c>
      <c r="E6" s="42"/>
      <c r="F6" s="3"/>
      <c r="G6" s="3"/>
      <c r="H6" s="3"/>
      <c r="I6" s="3"/>
      <c r="J6" s="3"/>
      <c r="K6" s="1"/>
    </row>
    <row r="7" spans="1:11" ht="16.5">
      <c r="A7" s="1"/>
      <c r="B7" s="3"/>
      <c r="C7" s="17" t="s">
        <v>36</v>
      </c>
      <c r="D7" s="34"/>
      <c r="E7" s="42"/>
      <c r="F7" s="3"/>
      <c r="G7" s="3"/>
      <c r="H7" s="3"/>
      <c r="I7" s="3"/>
      <c r="J7" s="3"/>
      <c r="K7" s="1"/>
    </row>
    <row r="8" spans="1:11" ht="16.5">
      <c r="A8" s="1"/>
      <c r="B8" s="3"/>
      <c r="C8" s="19" t="s">
        <v>37</v>
      </c>
      <c r="D8" s="34"/>
      <c r="E8" s="42"/>
      <c r="F8" s="3"/>
      <c r="G8" s="3"/>
      <c r="H8" s="3"/>
      <c r="I8" s="3"/>
      <c r="J8" s="3"/>
      <c r="K8" s="1"/>
    </row>
    <row r="9" spans="1:11" ht="16.5">
      <c r="A9" s="1"/>
      <c r="B9" s="3"/>
      <c r="C9" s="17" t="s">
        <v>25</v>
      </c>
      <c r="D9" s="34"/>
      <c r="E9" s="42"/>
      <c r="F9" s="3"/>
      <c r="G9" s="3"/>
      <c r="H9" s="3"/>
      <c r="I9" s="3"/>
      <c r="J9" s="3"/>
      <c r="K9" s="1"/>
    </row>
    <row r="10" spans="1:11" ht="18.75" thickBot="1">
      <c r="A10" s="1"/>
      <c r="B10" s="4"/>
      <c r="C10" s="3"/>
      <c r="D10" s="33"/>
      <c r="E10" s="42"/>
      <c r="F10" s="3"/>
      <c r="G10" s="3"/>
      <c r="H10" s="3"/>
      <c r="I10" s="3"/>
      <c r="J10" s="3"/>
      <c r="K10" s="1"/>
    </row>
    <row r="11" spans="1:11" ht="27.75" thickBot="1">
      <c r="A11" s="1"/>
      <c r="B11" s="3"/>
      <c r="C11" s="5" t="s">
        <v>0</v>
      </c>
      <c r="D11" s="37" t="s">
        <v>3</v>
      </c>
      <c r="E11" s="43" t="s">
        <v>4</v>
      </c>
      <c r="F11" s="6" t="s">
        <v>18</v>
      </c>
      <c r="G11" s="7" t="s">
        <v>22</v>
      </c>
      <c r="H11" s="7" t="s">
        <v>19</v>
      </c>
      <c r="I11" s="8" t="s">
        <v>23</v>
      </c>
      <c r="J11" s="3"/>
      <c r="K11" s="1"/>
    </row>
    <row r="12" spans="1:11" ht="24.75" thickBot="1">
      <c r="A12" s="1"/>
      <c r="B12" s="5"/>
      <c r="C12" s="5"/>
      <c r="D12" s="37" t="s">
        <v>1</v>
      </c>
      <c r="E12" s="43" t="s">
        <v>2</v>
      </c>
      <c r="F12" s="20">
        <f>LINEST(yWerte,tWerte)</f>
        <v>-0.001014819249510635</v>
      </c>
      <c r="G12" s="21">
        <f>INTERCEPT(yWerte,tWerte)</f>
        <v>-0.6366799828170825</v>
      </c>
      <c r="H12" s="21">
        <f>LINEST(xWerte,tWerte)</f>
        <v>0.004237375380262089</v>
      </c>
      <c r="I12" s="22">
        <f>INTERCEPT(xWerte,tWerte)</f>
        <v>-0.23273963261689873</v>
      </c>
      <c r="J12" s="3"/>
      <c r="K12" s="1"/>
    </row>
    <row r="13" spans="1:11" ht="15.75">
      <c r="A13" s="1"/>
      <c r="B13" s="3"/>
      <c r="C13" s="3"/>
      <c r="D13" s="33"/>
      <c r="E13" s="42"/>
      <c r="F13" s="10" t="s">
        <v>26</v>
      </c>
      <c r="G13" s="10"/>
      <c r="H13" s="10"/>
      <c r="I13" s="10"/>
      <c r="J13" s="3"/>
      <c r="K13" s="1"/>
    </row>
    <row r="14" spans="1:11" ht="15.75">
      <c r="A14" s="1"/>
      <c r="B14" s="3"/>
      <c r="C14" s="3"/>
      <c r="D14" s="33"/>
      <c r="E14" s="42"/>
      <c r="F14" s="3"/>
      <c r="G14" s="3"/>
      <c r="H14" s="3"/>
      <c r="I14" s="3"/>
      <c r="J14" s="3"/>
      <c r="K14" s="1"/>
    </row>
    <row r="15" spans="1:11" ht="36" customHeight="1">
      <c r="A15" s="1"/>
      <c r="B15" s="24"/>
      <c r="C15" s="24" t="s">
        <v>17</v>
      </c>
      <c r="D15" s="38" t="s">
        <v>15</v>
      </c>
      <c r="E15" s="44" t="s">
        <v>5</v>
      </c>
      <c r="F15" s="25" t="s">
        <v>6</v>
      </c>
      <c r="G15" s="25"/>
      <c r="H15" s="26" t="s">
        <v>7</v>
      </c>
      <c r="I15" s="27" t="s">
        <v>24</v>
      </c>
      <c r="J15" s="27"/>
      <c r="K15" s="1"/>
    </row>
    <row r="16" spans="1:11" ht="16.5">
      <c r="A16" s="1"/>
      <c r="B16" s="28" t="s">
        <v>8</v>
      </c>
      <c r="C16" s="29" t="s">
        <v>9</v>
      </c>
      <c r="D16" s="39" t="s">
        <v>16</v>
      </c>
      <c r="E16" s="45" t="s">
        <v>38</v>
      </c>
      <c r="F16" s="30" t="s">
        <v>10</v>
      </c>
      <c r="G16" s="30" t="s">
        <v>11</v>
      </c>
      <c r="H16" s="30" t="s">
        <v>12</v>
      </c>
      <c r="I16" s="30" t="s">
        <v>14</v>
      </c>
      <c r="J16" s="30" t="s">
        <v>13</v>
      </c>
      <c r="K16" s="1"/>
    </row>
    <row r="17" spans="1:11" ht="15.75">
      <c r="A17" s="1"/>
      <c r="B17" s="2">
        <v>1</v>
      </c>
      <c r="C17" s="31">
        <v>0.24305555555555555</v>
      </c>
      <c r="D17" s="40">
        <v>0.933096</v>
      </c>
      <c r="E17" s="46">
        <v>-147.136</v>
      </c>
      <c r="F17" s="9">
        <f aca="true" t="shared" si="0" ref="F17:F30">IF(C17&lt;&gt;"",D17*COS(E17*GRD),"")</f>
        <v>-0.7837642355861073</v>
      </c>
      <c r="G17" s="9">
        <f aca="true" t="shared" si="1" ref="G17:G30">IF(C17&lt;&gt;"",D17*SIN(E17*GRD),"")</f>
        <v>-0.5063415529384537</v>
      </c>
      <c r="H17" s="11">
        <f aca="true" t="shared" si="2" ref="H17:H29">IF(C17="","",(HOUR(C17)*60+MINUTE(C17)+SECOND(C17)*1/60)-480)</f>
        <v>-130</v>
      </c>
      <c r="I17" s="23">
        <f aca="true" t="shared" si="3" ref="I17:I80">IF(H17="","",(aWert*H17+x0Wert))</f>
        <v>-0.7835984320509704</v>
      </c>
      <c r="J17" s="23">
        <f aca="true" t="shared" si="4" ref="J17:J80">IF(H17="","",(bWert*H17+y0Wert))</f>
        <v>-0.5047534803806999</v>
      </c>
      <c r="K17" s="1"/>
    </row>
    <row r="18" spans="1:11" ht="15.75">
      <c r="A18" s="1"/>
      <c r="B18" s="2">
        <v>2</v>
      </c>
      <c r="C18" s="31">
        <v>0.24444444444444446</v>
      </c>
      <c r="D18" s="40">
        <v>0.927667</v>
      </c>
      <c r="E18" s="46">
        <v>-146.797</v>
      </c>
      <c r="F18" s="9">
        <f t="shared" si="0"/>
        <v>-0.776212042778102</v>
      </c>
      <c r="G18" s="9">
        <f t="shared" si="1"/>
        <v>-0.5079969759115167</v>
      </c>
      <c r="H18" s="11">
        <f t="shared" si="2"/>
        <v>-128</v>
      </c>
      <c r="I18" s="23">
        <f t="shared" si="3"/>
        <v>-0.7751236812904461</v>
      </c>
      <c r="J18" s="23">
        <f t="shared" si="4"/>
        <v>-0.5067831188797212</v>
      </c>
      <c r="K18" s="1"/>
    </row>
    <row r="19" spans="1:11" ht="15.75">
      <c r="A19" s="1"/>
      <c r="B19" s="2">
        <v>3</v>
      </c>
      <c r="C19" s="31">
        <v>0.24583333333333335</v>
      </c>
      <c r="D19" s="40">
        <v>0.92227</v>
      </c>
      <c r="E19" s="46">
        <v>-146.454</v>
      </c>
      <c r="F19" s="9">
        <f t="shared" si="0"/>
        <v>-0.7686589498731871</v>
      </c>
      <c r="G19" s="9">
        <f t="shared" si="1"/>
        <v>-0.5096522065878352</v>
      </c>
      <c r="H19" s="11">
        <f t="shared" si="2"/>
        <v>-126</v>
      </c>
      <c r="I19" s="23">
        <f t="shared" si="3"/>
        <v>-0.766648930529922</v>
      </c>
      <c r="J19" s="23">
        <f t="shared" si="4"/>
        <v>-0.5088127573787424</v>
      </c>
      <c r="K19" s="1"/>
    </row>
    <row r="20" spans="1:11" ht="15.75">
      <c r="A20" s="1"/>
      <c r="B20" s="2">
        <v>4</v>
      </c>
      <c r="C20" s="31">
        <v>0.24722222222222223</v>
      </c>
      <c r="D20" s="40">
        <v>0.915126</v>
      </c>
      <c r="E20" s="46">
        <v>-145.991</v>
      </c>
      <c r="F20" s="9">
        <f t="shared" si="0"/>
        <v>-0.7585934455934829</v>
      </c>
      <c r="G20" s="9">
        <f t="shared" si="1"/>
        <v>-0.5118511308755777</v>
      </c>
      <c r="H20" s="11">
        <f t="shared" si="2"/>
        <v>-124</v>
      </c>
      <c r="I20" s="23">
        <f t="shared" si="3"/>
        <v>-0.7581741797693977</v>
      </c>
      <c r="J20" s="23">
        <f t="shared" si="4"/>
        <v>-0.5108423958777637</v>
      </c>
      <c r="K20" s="1"/>
    </row>
    <row r="21" spans="1:11" ht="15.75">
      <c r="A21" s="1"/>
      <c r="B21" s="2">
        <v>5</v>
      </c>
      <c r="C21" s="31">
        <v>0.24861111111111112</v>
      </c>
      <c r="D21" s="40">
        <v>0.909808</v>
      </c>
      <c r="E21" s="46">
        <v>-145.638</v>
      </c>
      <c r="F21" s="9">
        <f t="shared" si="0"/>
        <v>-0.7510356018496616</v>
      </c>
      <c r="G21" s="9">
        <f t="shared" si="1"/>
        <v>-0.5135135067535387</v>
      </c>
      <c r="H21" s="11">
        <f t="shared" si="2"/>
        <v>-122</v>
      </c>
      <c r="I21" s="23">
        <f t="shared" si="3"/>
        <v>-0.7496994290088737</v>
      </c>
      <c r="J21" s="23">
        <f t="shared" si="4"/>
        <v>-0.512872034376785</v>
      </c>
      <c r="K21" s="1"/>
    </row>
    <row r="22" spans="1:11" ht="15.75">
      <c r="A22" s="1"/>
      <c r="B22" s="2">
        <v>6</v>
      </c>
      <c r="C22" s="31">
        <v>0.25</v>
      </c>
      <c r="D22" s="40">
        <v>0.902772</v>
      </c>
      <c r="E22" s="46">
        <v>-145.162</v>
      </c>
      <c r="F22" s="9">
        <f t="shared" si="0"/>
        <v>-0.7409686411650176</v>
      </c>
      <c r="G22" s="9">
        <f t="shared" si="1"/>
        <v>-0.5157157713257056</v>
      </c>
      <c r="H22" s="11">
        <f t="shared" si="2"/>
        <v>-120</v>
      </c>
      <c r="I22" s="23">
        <f t="shared" si="3"/>
        <v>-0.7412246782483494</v>
      </c>
      <c r="J22" s="23">
        <f t="shared" si="4"/>
        <v>-0.5149016728758062</v>
      </c>
      <c r="K22" s="1"/>
    </row>
    <row r="23" spans="1:11" ht="15.75">
      <c r="A23" s="1"/>
      <c r="B23" s="2">
        <v>7</v>
      </c>
      <c r="C23" s="31">
        <v>0.2513888888888889</v>
      </c>
      <c r="D23" s="40">
        <v>0.897537</v>
      </c>
      <c r="E23" s="46">
        <v>-144.8</v>
      </c>
      <c r="F23" s="9">
        <f t="shared" si="0"/>
        <v>-0.7334177806170165</v>
      </c>
      <c r="G23" s="9">
        <f t="shared" si="1"/>
        <v>-0.5173693317580875</v>
      </c>
      <c r="H23" s="11">
        <f t="shared" si="2"/>
        <v>-118</v>
      </c>
      <c r="I23" s="23">
        <f t="shared" si="3"/>
        <v>-0.7327499274878253</v>
      </c>
      <c r="J23" s="23">
        <f t="shared" si="4"/>
        <v>-0.5169313113748275</v>
      </c>
      <c r="K23" s="1"/>
    </row>
    <row r="24" spans="1:11" ht="15.75">
      <c r="A24" s="1"/>
      <c r="B24" s="2">
        <v>8</v>
      </c>
      <c r="C24" s="31">
        <v>0.25277777777777777</v>
      </c>
      <c r="D24" s="40">
        <v>0.892337</v>
      </c>
      <c r="E24" s="46">
        <v>-144.433</v>
      </c>
      <c r="F24" s="9">
        <f t="shared" si="0"/>
        <v>-0.7258589550940088</v>
      </c>
      <c r="G24" s="9">
        <f t="shared" si="1"/>
        <v>-0.5190318861869989</v>
      </c>
      <c r="H24" s="11">
        <f t="shared" si="2"/>
        <v>-116</v>
      </c>
      <c r="I24" s="23">
        <f t="shared" si="3"/>
        <v>-0.724275176727301</v>
      </c>
      <c r="J24" s="23">
        <f t="shared" si="4"/>
        <v>-0.5189609498738488</v>
      </c>
      <c r="K24" s="1"/>
    </row>
    <row r="25" spans="1:11" ht="15.75">
      <c r="A25" s="1"/>
      <c r="B25" s="2">
        <v>9</v>
      </c>
      <c r="C25" s="31">
        <v>0.25416666666666665</v>
      </c>
      <c r="D25" s="40">
        <v>0.885462</v>
      </c>
      <c r="E25" s="46">
        <v>-143.938</v>
      </c>
      <c r="F25" s="9">
        <f t="shared" si="0"/>
        <v>-0.7157901930287833</v>
      </c>
      <c r="G25" s="9">
        <f t="shared" si="1"/>
        <v>-0.5212363696134578</v>
      </c>
      <c r="H25" s="11">
        <f t="shared" si="2"/>
        <v>-114</v>
      </c>
      <c r="I25" s="23">
        <f t="shared" si="3"/>
        <v>-0.715800425966777</v>
      </c>
      <c r="J25" s="23">
        <f t="shared" si="4"/>
        <v>-0.52099058837287</v>
      </c>
      <c r="K25" s="1"/>
    </row>
    <row r="26" spans="1:11" ht="15.75">
      <c r="A26" s="1"/>
      <c r="B26" s="2">
        <v>10</v>
      </c>
      <c r="C26" s="31">
        <v>0.2555555555555556</v>
      </c>
      <c r="D26" s="40">
        <v>0.88035</v>
      </c>
      <c r="E26" s="46">
        <v>-143.562</v>
      </c>
      <c r="F26" s="9">
        <f t="shared" si="0"/>
        <v>-0.7082416190629967</v>
      </c>
      <c r="G26" s="9">
        <f t="shared" si="1"/>
        <v>-0.5228861554172428</v>
      </c>
      <c r="H26" s="11">
        <f t="shared" si="2"/>
        <v>-112</v>
      </c>
      <c r="I26" s="23">
        <f t="shared" si="3"/>
        <v>-0.7073256752062527</v>
      </c>
      <c r="J26" s="23">
        <f t="shared" si="4"/>
        <v>-0.5230202268718913</v>
      </c>
      <c r="K26" s="1"/>
    </row>
    <row r="27" spans="1:11" ht="15.75">
      <c r="A27" s="1"/>
      <c r="B27" s="2">
        <v>11</v>
      </c>
      <c r="C27" s="31">
        <v>0.2569444444444445</v>
      </c>
      <c r="D27" s="40">
        <v>0.873593</v>
      </c>
      <c r="E27" s="46">
        <v>-143.053</v>
      </c>
      <c r="F27" s="9">
        <f t="shared" si="0"/>
        <v>-0.6981684162360394</v>
      </c>
      <c r="G27" s="9">
        <f t="shared" si="1"/>
        <v>-0.5250957933743711</v>
      </c>
      <c r="H27" s="11">
        <f t="shared" si="2"/>
        <v>-110</v>
      </c>
      <c r="I27" s="23">
        <f t="shared" si="3"/>
        <v>-0.6988509244457285</v>
      </c>
      <c r="J27" s="23">
        <f t="shared" si="4"/>
        <v>-0.5250498653709127</v>
      </c>
      <c r="K27" s="1"/>
    </row>
    <row r="28" spans="1:11" ht="15.75">
      <c r="A28" s="1"/>
      <c r="B28" s="2">
        <v>12</v>
      </c>
      <c r="C28" s="31">
        <v>0.25833333333333336</v>
      </c>
      <c r="D28" s="40">
        <v>0.868572</v>
      </c>
      <c r="E28" s="46">
        <v>-142.666</v>
      </c>
      <c r="F28" s="9">
        <f t="shared" si="0"/>
        <v>-0.6906135314333303</v>
      </c>
      <c r="G28" s="9">
        <f t="shared" si="1"/>
        <v>-0.5267544678359972</v>
      </c>
      <c r="H28" s="11">
        <f t="shared" si="2"/>
        <v>-108</v>
      </c>
      <c r="I28" s="23">
        <f t="shared" si="3"/>
        <v>-0.6903761736852043</v>
      </c>
      <c r="J28" s="23">
        <f t="shared" si="4"/>
        <v>-0.527079503869934</v>
      </c>
      <c r="K28" s="1"/>
    </row>
    <row r="29" spans="1:11" ht="15.75">
      <c r="A29" s="1"/>
      <c r="B29" s="2">
        <v>13</v>
      </c>
      <c r="C29" s="31">
        <v>0.25972222222222224</v>
      </c>
      <c r="D29" s="40">
        <v>0.863591</v>
      </c>
      <c r="E29" s="46">
        <v>-142.275</v>
      </c>
      <c r="F29" s="9">
        <f t="shared" si="0"/>
        <v>-0.6830630258917526</v>
      </c>
      <c r="G29" s="9">
        <f t="shared" si="1"/>
        <v>-0.5284073409223256</v>
      </c>
      <c r="H29" s="11">
        <f t="shared" si="2"/>
        <v>-106</v>
      </c>
      <c r="I29" s="23">
        <f t="shared" si="3"/>
        <v>-0.6819014229246801</v>
      </c>
      <c r="J29" s="23">
        <f t="shared" si="4"/>
        <v>-0.5291091423689552</v>
      </c>
      <c r="K29" s="1"/>
    </row>
    <row r="30" spans="1:11" ht="15.75">
      <c r="A30" s="1"/>
      <c r="B30" s="2">
        <v>14</v>
      </c>
      <c r="C30" s="31">
        <v>0.2611111111111111</v>
      </c>
      <c r="D30" s="40">
        <v>0.859006</v>
      </c>
      <c r="E30" s="46">
        <v>-141.637</v>
      </c>
      <c r="F30" s="9">
        <f t="shared" si="0"/>
        <v>-0.6735418058696052</v>
      </c>
      <c r="G30" s="9">
        <f t="shared" si="1"/>
        <v>-0.5331348270202492</v>
      </c>
      <c r="H30" s="11">
        <f>IF(C30="","",(HOUR(C30)*60+MINUTE(C30)+SECOND(C30)*1/60)-480)</f>
        <v>-104</v>
      </c>
      <c r="I30" s="23">
        <f t="shared" si="3"/>
        <v>-0.673426672164156</v>
      </c>
      <c r="J30" s="23">
        <f t="shared" si="4"/>
        <v>-0.5311387808679765</v>
      </c>
      <c r="K30" s="1"/>
    </row>
    <row r="31" spans="1:11" ht="15.75">
      <c r="A31" s="1"/>
      <c r="B31" s="2">
        <v>15</v>
      </c>
      <c r="C31" s="31">
        <v>0.2625</v>
      </c>
      <c r="D31" s="40">
        <v>0.852127</v>
      </c>
      <c r="E31" s="46">
        <v>-141.345</v>
      </c>
      <c r="F31" s="9">
        <f aca="true" t="shared" si="5" ref="F31:F56">IF(C31&lt;&gt;"",D31*COS(E31*GRD),"")</f>
        <v>-0.6654440658232191</v>
      </c>
      <c r="G31" s="9">
        <f aca="true" t="shared" si="6" ref="G31:G56">IF(C31&lt;&gt;"",D31*SIN(E31*GRD),"")</f>
        <v>-0.5322636746854543</v>
      </c>
      <c r="H31" s="11">
        <f aca="true" t="shared" si="7" ref="H31:H56">IF(C31="","",(HOUR(C31)*60+MINUTE(C31)+SECOND(C31)*1/60)-480)</f>
        <v>-102</v>
      </c>
      <c r="I31" s="23">
        <f t="shared" si="3"/>
        <v>-0.6649519214036318</v>
      </c>
      <c r="J31" s="23">
        <f t="shared" si="4"/>
        <v>-0.5331684193669978</v>
      </c>
      <c r="K31" s="1"/>
    </row>
    <row r="32" spans="1:11" ht="15.75">
      <c r="A32" s="1"/>
      <c r="B32" s="2">
        <v>16</v>
      </c>
      <c r="C32" s="31">
        <v>0.2638888888888889</v>
      </c>
      <c r="D32" s="40">
        <v>0.8493</v>
      </c>
      <c r="E32" s="46">
        <v>-140.83</v>
      </c>
      <c r="F32" s="9">
        <f t="shared" si="5"/>
        <v>-0.6584413226772473</v>
      </c>
      <c r="G32" s="9">
        <f t="shared" si="6"/>
        <v>-0.5364378012323864</v>
      </c>
      <c r="H32" s="11">
        <f t="shared" si="7"/>
        <v>-100</v>
      </c>
      <c r="I32" s="23">
        <f t="shared" si="3"/>
        <v>-0.6564771706431076</v>
      </c>
      <c r="J32" s="23">
        <f t="shared" si="4"/>
        <v>-0.535198057866019</v>
      </c>
      <c r="K32" s="1"/>
    </row>
    <row r="33" spans="1:11" ht="15.75">
      <c r="A33" s="1"/>
      <c r="B33" s="2">
        <v>17</v>
      </c>
      <c r="C33" s="31">
        <v>0.2652777777777778</v>
      </c>
      <c r="D33" s="40">
        <v>0.840894</v>
      </c>
      <c r="E33" s="46">
        <v>-140.389</v>
      </c>
      <c r="F33" s="9">
        <f t="shared" si="5"/>
        <v>-0.647817045064356</v>
      </c>
      <c r="G33" s="9">
        <f t="shared" si="6"/>
        <v>-0.5361303902597634</v>
      </c>
      <c r="H33" s="11">
        <f t="shared" si="7"/>
        <v>-98</v>
      </c>
      <c r="I33" s="23">
        <f t="shared" si="3"/>
        <v>-0.6480024198825834</v>
      </c>
      <c r="J33" s="23">
        <f t="shared" si="4"/>
        <v>-0.5372276963650403</v>
      </c>
      <c r="K33" s="1"/>
    </row>
    <row r="34" spans="1:11" ht="15.75">
      <c r="A34" s="1"/>
      <c r="B34" s="2">
        <v>18</v>
      </c>
      <c r="C34" s="31">
        <v>0.26666666666666666</v>
      </c>
      <c r="D34" s="40">
        <v>0.836153</v>
      </c>
      <c r="E34" s="46">
        <v>-139.972</v>
      </c>
      <c r="F34" s="9">
        <f t="shared" si="5"/>
        <v>-0.6402676259725073</v>
      </c>
      <c r="G34" s="9">
        <f t="shared" si="6"/>
        <v>-0.5377817461949872</v>
      </c>
      <c r="H34" s="11">
        <f t="shared" si="7"/>
        <v>-96</v>
      </c>
      <c r="I34" s="23">
        <f t="shared" si="3"/>
        <v>-0.6395276691220593</v>
      </c>
      <c r="J34" s="23">
        <f t="shared" si="4"/>
        <v>-0.5392573348640616</v>
      </c>
      <c r="K34" s="1"/>
    </row>
    <row r="35" spans="1:11" ht="15.75">
      <c r="A35" s="1"/>
      <c r="B35" s="2">
        <v>19</v>
      </c>
      <c r="C35" s="31">
        <v>0.2875</v>
      </c>
      <c r="D35" s="40">
        <v>0.765308</v>
      </c>
      <c r="E35" s="46">
        <v>-132.033</v>
      </c>
      <c r="F35" s="9">
        <f t="shared" si="5"/>
        <v>-0.512418488795972</v>
      </c>
      <c r="G35" s="9">
        <f t="shared" si="6"/>
        <v>-0.5684396425338862</v>
      </c>
      <c r="H35" s="11">
        <f t="shared" si="7"/>
        <v>-66</v>
      </c>
      <c r="I35" s="23">
        <f t="shared" si="3"/>
        <v>-0.5124064077141965</v>
      </c>
      <c r="J35" s="23">
        <f t="shared" si="4"/>
        <v>-0.5697019123493806</v>
      </c>
      <c r="K35" s="1"/>
    </row>
    <row r="36" spans="1:11" ht="15.75">
      <c r="A36" s="1"/>
      <c r="B36" s="2">
        <v>20</v>
      </c>
      <c r="C36" s="31">
        <v>0.2888888888888889</v>
      </c>
      <c r="D36" s="40">
        <v>0.762512</v>
      </c>
      <c r="E36" s="46">
        <v>-131.264</v>
      </c>
      <c r="F36" s="9">
        <f t="shared" si="5"/>
        <v>-0.5028991615630201</v>
      </c>
      <c r="G36" s="9">
        <f t="shared" si="6"/>
        <v>-0.5731640109455681</v>
      </c>
      <c r="H36" s="11">
        <f t="shared" si="7"/>
        <v>-64</v>
      </c>
      <c r="I36" s="23">
        <f t="shared" si="3"/>
        <v>-0.5039316569536725</v>
      </c>
      <c r="J36" s="23">
        <f t="shared" si="4"/>
        <v>-0.5717315508484019</v>
      </c>
      <c r="K36" s="1"/>
    </row>
    <row r="37" spans="1:11" ht="15.75">
      <c r="A37" s="1"/>
      <c r="B37" s="2">
        <v>21</v>
      </c>
      <c r="C37" s="31">
        <v>0.2902777777777778</v>
      </c>
      <c r="D37" s="40">
        <v>0.758805</v>
      </c>
      <c r="E37" s="46">
        <v>-130.753</v>
      </c>
      <c r="F37" s="9">
        <f t="shared" si="5"/>
        <v>-0.4953474620550778</v>
      </c>
      <c r="G37" s="9">
        <f t="shared" si="6"/>
        <v>-0.5748181624310362</v>
      </c>
      <c r="H37" s="11">
        <f t="shared" si="7"/>
        <v>-62</v>
      </c>
      <c r="I37" s="23">
        <f t="shared" si="3"/>
        <v>-0.49545690619314825</v>
      </c>
      <c r="J37" s="23">
        <f t="shared" si="4"/>
        <v>-0.5737611893474232</v>
      </c>
      <c r="K37" s="1"/>
    </row>
    <row r="38" spans="1:11" ht="15.75">
      <c r="A38" s="1"/>
      <c r="B38" s="2">
        <v>22</v>
      </c>
      <c r="C38" s="31">
        <v>0.2916666666666667</v>
      </c>
      <c r="D38" s="40">
        <v>0.755159</v>
      </c>
      <c r="E38" s="46">
        <v>-130.237</v>
      </c>
      <c r="F38" s="9">
        <f t="shared" si="5"/>
        <v>-0.4877955534252338</v>
      </c>
      <c r="G38" s="9">
        <f t="shared" si="6"/>
        <v>-0.5764725607863482</v>
      </c>
      <c r="H38" s="11">
        <f t="shared" si="7"/>
        <v>-60</v>
      </c>
      <c r="I38" s="23">
        <f t="shared" si="3"/>
        <v>-0.4869821554326241</v>
      </c>
      <c r="J38" s="23">
        <f t="shared" si="4"/>
        <v>-0.5757908278464444</v>
      </c>
      <c r="K38" s="1"/>
    </row>
    <row r="39" spans="1:11" ht="15.75">
      <c r="A39" s="1"/>
      <c r="B39" s="2">
        <v>23</v>
      </c>
      <c r="C39" s="31">
        <v>0.29305555555555557</v>
      </c>
      <c r="D39" s="40">
        <v>0.750394</v>
      </c>
      <c r="E39" s="46">
        <v>-129.541</v>
      </c>
      <c r="F39" s="9">
        <f t="shared" si="5"/>
        <v>-0.4777234975672835</v>
      </c>
      <c r="G39" s="9">
        <f t="shared" si="6"/>
        <v>-0.5786807540501772</v>
      </c>
      <c r="H39" s="11">
        <f t="shared" si="7"/>
        <v>-58</v>
      </c>
      <c r="I39" s="23">
        <f t="shared" si="3"/>
        <v>-0.4785074046720999</v>
      </c>
      <c r="J39" s="23">
        <f t="shared" si="4"/>
        <v>-0.5778204663454657</v>
      </c>
      <c r="K39" s="1"/>
    </row>
    <row r="40" spans="1:11" ht="15.75">
      <c r="A40" s="1"/>
      <c r="B40" s="2">
        <v>24</v>
      </c>
      <c r="C40" s="31">
        <v>0.29444444444444445</v>
      </c>
      <c r="D40" s="40">
        <v>0.746894</v>
      </c>
      <c r="E40" s="46">
        <v>-129.013</v>
      </c>
      <c r="F40" s="9">
        <f t="shared" si="5"/>
        <v>-0.47016731099452896</v>
      </c>
      <c r="G40" s="9">
        <f t="shared" si="6"/>
        <v>-0.5803389930964262</v>
      </c>
      <c r="H40" s="11">
        <f t="shared" si="7"/>
        <v>-56</v>
      </c>
      <c r="I40" s="23">
        <f t="shared" si="3"/>
        <v>-0.4700326539115757</v>
      </c>
      <c r="J40" s="23">
        <f t="shared" si="4"/>
        <v>-0.579850104844487</v>
      </c>
      <c r="K40" s="1"/>
    </row>
    <row r="41" spans="1:11" ht="15.75">
      <c r="A41" s="1"/>
      <c r="B41" s="2">
        <v>25</v>
      </c>
      <c r="C41" s="31">
        <v>0.29583333333333334</v>
      </c>
      <c r="D41" s="40">
        <v>0.743457</v>
      </c>
      <c r="E41" s="46">
        <v>-128.481</v>
      </c>
      <c r="F41" s="9">
        <f t="shared" si="5"/>
        <v>-0.4626198948046313</v>
      </c>
      <c r="G41" s="9">
        <f t="shared" si="6"/>
        <v>-0.5819889550326123</v>
      </c>
      <c r="H41" s="11">
        <f t="shared" si="7"/>
        <v>-54</v>
      </c>
      <c r="I41" s="23">
        <f t="shared" si="3"/>
        <v>-0.4615579031510515</v>
      </c>
      <c r="J41" s="23">
        <f t="shared" si="4"/>
        <v>-0.5818797433435082</v>
      </c>
      <c r="K41" s="1"/>
    </row>
    <row r="42" spans="1:11" ht="15.75">
      <c r="A42" s="1"/>
      <c r="B42" s="2">
        <v>26</v>
      </c>
      <c r="C42" s="31">
        <v>0.2972222222222222</v>
      </c>
      <c r="D42" s="40">
        <v>0.738976</v>
      </c>
      <c r="E42" s="46">
        <v>-127.763</v>
      </c>
      <c r="F42" s="9">
        <f t="shared" si="5"/>
        <v>-0.45254643868936206</v>
      </c>
      <c r="G42" s="9">
        <f t="shared" si="6"/>
        <v>-0.5841979539553142</v>
      </c>
      <c r="H42" s="11">
        <f t="shared" si="7"/>
        <v>-52</v>
      </c>
      <c r="I42" s="23">
        <f t="shared" si="3"/>
        <v>-0.4530831523905273</v>
      </c>
      <c r="J42" s="23">
        <f t="shared" si="4"/>
        <v>-0.5839093818425295</v>
      </c>
      <c r="K42" s="1"/>
    </row>
    <row r="43" spans="1:11" ht="15.75">
      <c r="A43" s="1"/>
      <c r="B43" s="2">
        <v>27</v>
      </c>
      <c r="C43" s="31">
        <v>0.2986111111111111</v>
      </c>
      <c r="D43" s="40">
        <v>0.735693</v>
      </c>
      <c r="E43" s="46">
        <v>-127.219</v>
      </c>
      <c r="F43" s="9">
        <f t="shared" si="5"/>
        <v>-0.44499363760163957</v>
      </c>
      <c r="G43" s="9">
        <f t="shared" si="6"/>
        <v>-0.5858539517175426</v>
      </c>
      <c r="H43" s="11">
        <f t="shared" si="7"/>
        <v>-50</v>
      </c>
      <c r="I43" s="23">
        <f t="shared" si="3"/>
        <v>-0.44460840163000315</v>
      </c>
      <c r="J43" s="23">
        <f t="shared" si="4"/>
        <v>-0.5859390203415508</v>
      </c>
      <c r="K43" s="1"/>
    </row>
    <row r="44" spans="1:11" ht="15.75">
      <c r="A44" s="1"/>
      <c r="B44" s="2">
        <v>28</v>
      </c>
      <c r="C44" s="31">
        <v>0.3</v>
      </c>
      <c r="D44" s="40">
        <v>0.731419</v>
      </c>
      <c r="E44" s="46">
        <v>-126.486</v>
      </c>
      <c r="F44" s="9">
        <f t="shared" si="5"/>
        <v>-0.4349210100794815</v>
      </c>
      <c r="G44" s="9">
        <f t="shared" si="6"/>
        <v>-0.5880624699404338</v>
      </c>
      <c r="H44" s="11">
        <f t="shared" si="7"/>
        <v>-48</v>
      </c>
      <c r="I44" s="23">
        <f t="shared" si="3"/>
        <v>-0.436133650869479</v>
      </c>
      <c r="J44" s="23">
        <f t="shared" si="4"/>
        <v>-0.587968658840572</v>
      </c>
      <c r="K44" s="1"/>
    </row>
    <row r="45" spans="1:11" ht="15.75">
      <c r="A45" s="1"/>
      <c r="B45" s="2">
        <v>29</v>
      </c>
      <c r="C45" s="31">
        <v>0.3013888888888889</v>
      </c>
      <c r="D45" s="40">
        <v>0.728292</v>
      </c>
      <c r="E45" s="46">
        <v>-125.931</v>
      </c>
      <c r="F45" s="9">
        <f t="shared" si="5"/>
        <v>-0.42736942587079213</v>
      </c>
      <c r="G45" s="9">
        <f t="shared" si="6"/>
        <v>-0.5897157036190147</v>
      </c>
      <c r="H45" s="11">
        <f t="shared" si="7"/>
        <v>-46</v>
      </c>
      <c r="I45" s="23">
        <f t="shared" si="3"/>
        <v>-0.4276589001089548</v>
      </c>
      <c r="J45" s="23">
        <f t="shared" si="4"/>
        <v>-0.5899982973395933</v>
      </c>
      <c r="K45" s="1"/>
    </row>
    <row r="46" spans="1:11" ht="15.75">
      <c r="A46" s="1"/>
      <c r="B46" s="2">
        <v>30</v>
      </c>
      <c r="C46" s="31">
        <v>0.30277777777777776</v>
      </c>
      <c r="D46" s="40">
        <v>0.724231</v>
      </c>
      <c r="E46" s="46">
        <v>-125.184</v>
      </c>
      <c r="F46" s="9">
        <f t="shared" si="5"/>
        <v>-0.41730487429483254</v>
      </c>
      <c r="G46" s="9">
        <f t="shared" si="6"/>
        <v>-0.5919182234487919</v>
      </c>
      <c r="H46" s="11">
        <f t="shared" si="7"/>
        <v>-44</v>
      </c>
      <c r="I46" s="23">
        <f t="shared" si="3"/>
        <v>-0.4191841493484306</v>
      </c>
      <c r="J46" s="23">
        <f t="shared" si="4"/>
        <v>-0.5920279358386146</v>
      </c>
      <c r="K46" s="1"/>
    </row>
    <row r="47" spans="1:11" ht="15.75">
      <c r="A47" s="1"/>
      <c r="B47" s="2">
        <v>31</v>
      </c>
      <c r="C47" s="31">
        <v>0.30416666666666664</v>
      </c>
      <c r="D47" s="40">
        <v>0.721267</v>
      </c>
      <c r="E47" s="46">
        <v>-124.618</v>
      </c>
      <c r="F47" s="9">
        <f t="shared" si="5"/>
        <v>-0.40975345094997156</v>
      </c>
      <c r="G47" s="9">
        <f t="shared" si="6"/>
        <v>-0.5935724005743438</v>
      </c>
      <c r="H47" s="11">
        <f t="shared" si="7"/>
        <v>-42</v>
      </c>
      <c r="I47" s="23">
        <f t="shared" si="3"/>
        <v>-0.41070939858790645</v>
      </c>
      <c r="J47" s="23">
        <f t="shared" si="4"/>
        <v>-0.5940575743376358</v>
      </c>
      <c r="K47" s="1"/>
    </row>
    <row r="48" spans="1:11" ht="15.75">
      <c r="A48" s="1"/>
      <c r="B48" s="2">
        <v>32</v>
      </c>
      <c r="C48" s="31">
        <v>0.3055555555555555</v>
      </c>
      <c r="D48" s="40">
        <v>0.718374</v>
      </c>
      <c r="E48" s="46">
        <v>-124.047</v>
      </c>
      <c r="F48" s="9">
        <f t="shared" si="5"/>
        <v>-0.4021980475340728</v>
      </c>
      <c r="G48" s="9">
        <f t="shared" si="6"/>
        <v>-0.5952293124803075</v>
      </c>
      <c r="H48" s="11">
        <f t="shared" si="7"/>
        <v>-40</v>
      </c>
      <c r="I48" s="23">
        <f t="shared" si="3"/>
        <v>-0.4022346478273823</v>
      </c>
      <c r="J48" s="23">
        <f t="shared" si="4"/>
        <v>-0.5960872128366571</v>
      </c>
      <c r="K48" s="1"/>
    </row>
    <row r="49" spans="1:11" ht="15.75">
      <c r="A49" s="1"/>
      <c r="B49" s="2">
        <v>33</v>
      </c>
      <c r="C49" s="31">
        <v>0.3069444444444444</v>
      </c>
      <c r="D49" s="40">
        <v>0.714629</v>
      </c>
      <c r="E49" s="46">
        <v>-123.279</v>
      </c>
      <c r="F49" s="9">
        <f t="shared" si="5"/>
        <v>-0.3921286820373646</v>
      </c>
      <c r="G49" s="9">
        <f t="shared" si="6"/>
        <v>-0.597435941641143</v>
      </c>
      <c r="H49" s="11">
        <f t="shared" si="7"/>
        <v>-38</v>
      </c>
      <c r="I49" s="23">
        <f t="shared" si="3"/>
        <v>-0.3937598970668581</v>
      </c>
      <c r="J49" s="23">
        <f t="shared" si="4"/>
        <v>-0.5981168513356784</v>
      </c>
      <c r="K49" s="1"/>
    </row>
    <row r="50" spans="1:11" ht="15.75">
      <c r="A50" s="1"/>
      <c r="B50" s="2">
        <v>34</v>
      </c>
      <c r="C50" s="31">
        <v>0.30833333333333335</v>
      </c>
      <c r="D50" s="40">
        <v>0.711905</v>
      </c>
      <c r="E50" s="46">
        <v>-122.698</v>
      </c>
      <c r="F50" s="9">
        <f t="shared" si="5"/>
        <v>-0.3845788734273107</v>
      </c>
      <c r="G50" s="9">
        <f t="shared" si="6"/>
        <v>-0.5990891579209062</v>
      </c>
      <c r="H50" s="11">
        <f t="shared" si="7"/>
        <v>-36</v>
      </c>
      <c r="I50" s="23">
        <f t="shared" si="3"/>
        <v>-0.3852851463063339</v>
      </c>
      <c r="J50" s="23">
        <f t="shared" si="4"/>
        <v>-0.6001464898346996</v>
      </c>
      <c r="K50" s="1"/>
    </row>
    <row r="51" spans="1:11" ht="15.75">
      <c r="A51" s="1"/>
      <c r="B51" s="2">
        <v>35</v>
      </c>
      <c r="C51" s="31">
        <v>0.30972222222222223</v>
      </c>
      <c r="D51" s="40">
        <v>0.709255</v>
      </c>
      <c r="E51" s="46">
        <v>-122.112</v>
      </c>
      <c r="F51" s="9">
        <f t="shared" si="5"/>
        <v>-0.37702292783863567</v>
      </c>
      <c r="G51" s="9">
        <f t="shared" si="6"/>
        <v>-0.6007465080289547</v>
      </c>
      <c r="H51" s="11">
        <f t="shared" si="7"/>
        <v>-34</v>
      </c>
      <c r="I51" s="23">
        <f t="shared" si="3"/>
        <v>-0.37681039554580975</v>
      </c>
      <c r="J51" s="23">
        <f t="shared" si="4"/>
        <v>-0.6021761283337209</v>
      </c>
      <c r="K51" s="1"/>
    </row>
    <row r="52" spans="1:11" ht="15.75">
      <c r="A52" s="1"/>
      <c r="B52" s="2">
        <v>36</v>
      </c>
      <c r="C52" s="31">
        <v>0.3111111111111111</v>
      </c>
      <c r="D52" s="40">
        <v>0.708275</v>
      </c>
      <c r="E52" s="46">
        <v>-121.256</v>
      </c>
      <c r="F52" s="9">
        <f t="shared" si="5"/>
        <v>-0.36749753655105477</v>
      </c>
      <c r="G52" s="9">
        <f t="shared" si="6"/>
        <v>-0.6054742242688008</v>
      </c>
      <c r="H52" s="11">
        <f t="shared" si="7"/>
        <v>-32</v>
      </c>
      <c r="I52" s="23">
        <f t="shared" si="3"/>
        <v>-0.3683356447852856</v>
      </c>
      <c r="J52" s="23">
        <f t="shared" si="4"/>
        <v>-0.6042057668327422</v>
      </c>
      <c r="K52" s="1"/>
    </row>
    <row r="53" spans="1:11" ht="15.75">
      <c r="A53" s="1"/>
      <c r="B53" s="2">
        <v>37</v>
      </c>
      <c r="C53" s="31">
        <v>0.3125</v>
      </c>
      <c r="D53" s="40">
        <v>0.703363</v>
      </c>
      <c r="E53" s="46">
        <v>-120.729</v>
      </c>
      <c r="F53" s="9">
        <f t="shared" si="5"/>
        <v>-0.3594030632134269</v>
      </c>
      <c r="G53" s="9">
        <f t="shared" si="6"/>
        <v>-0.6046064405229284</v>
      </c>
      <c r="H53" s="11">
        <f t="shared" si="7"/>
        <v>-30</v>
      </c>
      <c r="I53" s="23">
        <f t="shared" si="3"/>
        <v>-0.3598608940247614</v>
      </c>
      <c r="J53" s="23">
        <f t="shared" si="4"/>
        <v>-0.6062354053317635</v>
      </c>
      <c r="K53" s="1"/>
    </row>
    <row r="54" spans="1:11" ht="15.75">
      <c r="A54" s="1"/>
      <c r="B54" s="2">
        <v>38</v>
      </c>
      <c r="C54" s="31">
        <v>0.3138888888888889</v>
      </c>
      <c r="D54" s="40">
        <v>0.703419</v>
      </c>
      <c r="E54" s="46">
        <v>-120.065</v>
      </c>
      <c r="F54" s="9">
        <f t="shared" si="5"/>
        <v>-0.3524003648649954</v>
      </c>
      <c r="G54" s="9">
        <f t="shared" si="6"/>
        <v>-0.6087793298100865</v>
      </c>
      <c r="H54" s="11">
        <f t="shared" si="7"/>
        <v>-28</v>
      </c>
      <c r="I54" s="23">
        <f t="shared" si="3"/>
        <v>-0.3513861432642372</v>
      </c>
      <c r="J54" s="23">
        <f t="shared" si="4"/>
        <v>-0.6082650438307847</v>
      </c>
      <c r="K54" s="1"/>
    </row>
    <row r="55" spans="1:11" ht="15.75">
      <c r="A55" s="1"/>
      <c r="B55" s="2">
        <v>39</v>
      </c>
      <c r="C55" s="31">
        <v>0.31527777777777777</v>
      </c>
      <c r="D55" s="40">
        <v>0.700353</v>
      </c>
      <c r="E55" s="46">
        <v>-119.261</v>
      </c>
      <c r="F55" s="9">
        <f t="shared" si="5"/>
        <v>-0.34232466021464153</v>
      </c>
      <c r="G55" s="9">
        <f t="shared" si="6"/>
        <v>-0.6109894856852532</v>
      </c>
      <c r="H55" s="11">
        <f t="shared" si="7"/>
        <v>-26</v>
      </c>
      <c r="I55" s="23">
        <f t="shared" si="3"/>
        <v>-0.34291139250371305</v>
      </c>
      <c r="J55" s="23">
        <f t="shared" si="4"/>
        <v>-0.610294682329806</v>
      </c>
      <c r="K55" s="1"/>
    </row>
    <row r="56" spans="1:11" ht="15.75">
      <c r="A56" s="1"/>
      <c r="B56" s="2">
        <v>40</v>
      </c>
      <c r="C56" s="31">
        <v>0.31666666666666665</v>
      </c>
      <c r="D56" s="40">
        <v>0.698144</v>
      </c>
      <c r="E56" s="46">
        <v>-118.654</v>
      </c>
      <c r="F56" s="9">
        <f t="shared" si="5"/>
        <v>-0.33477339977733095</v>
      </c>
      <c r="G56" s="9">
        <f t="shared" si="6"/>
        <v>-0.6126433020424914</v>
      </c>
      <c r="H56" s="11">
        <f t="shared" si="7"/>
        <v>-24</v>
      </c>
      <c r="I56" s="23">
        <f t="shared" si="3"/>
        <v>-0.3344366417431889</v>
      </c>
      <c r="J56" s="23">
        <f t="shared" si="4"/>
        <v>-0.6123243208288273</v>
      </c>
      <c r="K56" s="1"/>
    </row>
    <row r="57" spans="1:11" ht="15.75">
      <c r="A57" s="1"/>
      <c r="B57" s="1">
        <f>B56+1</f>
        <v>41</v>
      </c>
      <c r="C57" s="31">
        <v>0.31805555555555554</v>
      </c>
      <c r="D57" s="40">
        <v>0.696015</v>
      </c>
      <c r="E57" s="46">
        <v>-118.043</v>
      </c>
      <c r="F57" s="9">
        <f aca="true" t="shared" si="8" ref="F57:F107">IF(C57&lt;&gt;"",D57*COS(E57*GRD),"")</f>
        <v>-0.3272203683811226</v>
      </c>
      <c r="G57" s="9">
        <f aca="true" t="shared" si="9" ref="G57:G107">IF(C57&lt;&gt;"",D57*SIN(E57*GRD),"")</f>
        <v>-0.6142993657342668</v>
      </c>
      <c r="H57" s="11">
        <f aca="true" t="shared" si="10" ref="H57:H107">IF(C57="","",(HOUR(C57)*60+MINUTE(C57)+SECOND(C57)*1/60)-480)</f>
        <v>-22</v>
      </c>
      <c r="I57" s="23">
        <f t="shared" si="3"/>
        <v>-0.3259618909826647</v>
      </c>
      <c r="J57" s="23">
        <f t="shared" si="4"/>
        <v>-0.6143539593278485</v>
      </c>
      <c r="K57" s="1"/>
    </row>
    <row r="58" spans="2:10" ht="15.75">
      <c r="B58" s="1">
        <f aca="true" t="shared" si="11" ref="B58:B107">B57+1</f>
        <v>42</v>
      </c>
      <c r="C58" s="31">
        <v>0.3194444444444445</v>
      </c>
      <c r="D58" s="40">
        <v>0.693299</v>
      </c>
      <c r="E58" s="46">
        <v>-117.223</v>
      </c>
      <c r="F58" s="9">
        <f t="shared" si="8"/>
        <v>-0.3171530419333434</v>
      </c>
      <c r="G58" s="9">
        <f t="shared" si="9"/>
        <v>-0.6165042184717205</v>
      </c>
      <c r="H58" s="11">
        <f t="shared" si="10"/>
        <v>-20</v>
      </c>
      <c r="I58" s="23">
        <f t="shared" si="3"/>
        <v>-0.31748714022214053</v>
      </c>
      <c r="J58" s="23">
        <f t="shared" si="4"/>
        <v>-0.6163835978268698</v>
      </c>
    </row>
    <row r="59" spans="2:10" ht="15.75">
      <c r="B59" s="1">
        <f t="shared" si="11"/>
        <v>43</v>
      </c>
      <c r="C59" s="31">
        <v>0.32083333333333336</v>
      </c>
      <c r="D59" s="40">
        <v>0.691356</v>
      </c>
      <c r="E59" s="46">
        <v>-116.603</v>
      </c>
      <c r="F59" s="9">
        <f t="shared" si="8"/>
        <v>-0.3095932992788404</v>
      </c>
      <c r="G59" s="9">
        <f t="shared" si="9"/>
        <v>-0.618162687144446</v>
      </c>
      <c r="H59" s="11">
        <f t="shared" si="10"/>
        <v>-18</v>
      </c>
      <c r="I59" s="23">
        <f t="shared" si="3"/>
        <v>-0.30901238946161635</v>
      </c>
      <c r="J59" s="23">
        <f t="shared" si="4"/>
        <v>-0.6184132363258911</v>
      </c>
    </row>
    <row r="60" spans="2:10" ht="15.75">
      <c r="B60" s="1">
        <f t="shared" si="11"/>
        <v>44</v>
      </c>
      <c r="C60" s="31">
        <v>0.32222222222222224</v>
      </c>
      <c r="D60" s="40">
        <v>0.688892</v>
      </c>
      <c r="E60" s="46">
        <v>-115.772</v>
      </c>
      <c r="F60" s="9">
        <f t="shared" si="8"/>
        <v>-0.29952408887565507</v>
      </c>
      <c r="G60" s="9">
        <f t="shared" si="9"/>
        <v>-0.6203688482243516</v>
      </c>
      <c r="H60" s="11">
        <f t="shared" si="10"/>
        <v>-16</v>
      </c>
      <c r="I60" s="23">
        <f t="shared" si="3"/>
        <v>-0.3005376387010922</v>
      </c>
      <c r="J60" s="23">
        <f t="shared" si="4"/>
        <v>-0.6204428748249123</v>
      </c>
    </row>
    <row r="61" spans="2:10" ht="15.75">
      <c r="B61" s="1">
        <f t="shared" si="11"/>
        <v>45</v>
      </c>
      <c r="C61" s="31">
        <v>0.3236111111111111</v>
      </c>
      <c r="D61" s="40">
        <v>0.68714</v>
      </c>
      <c r="E61" s="46">
        <v>-115.145</v>
      </c>
      <c r="F61" s="9">
        <f t="shared" si="8"/>
        <v>-0.29197301739957515</v>
      </c>
      <c r="G61" s="9">
        <f t="shared" si="9"/>
        <v>-0.6220234213521122</v>
      </c>
      <c r="H61" s="11">
        <f t="shared" si="10"/>
        <v>-14</v>
      </c>
      <c r="I61" s="23">
        <f t="shared" si="3"/>
        <v>-0.292062887940568</v>
      </c>
      <c r="J61" s="23">
        <f t="shared" si="4"/>
        <v>-0.6224725133239336</v>
      </c>
    </row>
    <row r="62" spans="2:10" ht="15.75">
      <c r="B62" s="1">
        <f t="shared" si="11"/>
        <v>46</v>
      </c>
      <c r="C62" s="31">
        <v>0.325</v>
      </c>
      <c r="D62" s="40">
        <v>0.68547</v>
      </c>
      <c r="E62" s="46">
        <v>-114.515</v>
      </c>
      <c r="F62" s="9">
        <f t="shared" si="8"/>
        <v>-0.2844230649701015</v>
      </c>
      <c r="G62" s="9">
        <f t="shared" si="9"/>
        <v>-0.6236767119373734</v>
      </c>
      <c r="H62" s="11">
        <f t="shared" si="10"/>
        <v>-12</v>
      </c>
      <c r="I62" s="23">
        <f t="shared" si="3"/>
        <v>-0.2835881371800438</v>
      </c>
      <c r="J62" s="23">
        <f t="shared" si="4"/>
        <v>-0.6245021518229549</v>
      </c>
    </row>
    <row r="63" spans="2:10" ht="15.75">
      <c r="B63" s="1">
        <f t="shared" si="11"/>
        <v>47</v>
      </c>
      <c r="C63" s="31">
        <v>0.3263888888888889</v>
      </c>
      <c r="D63" s="40">
        <v>0.683374</v>
      </c>
      <c r="E63" s="46">
        <v>-113.67</v>
      </c>
      <c r="F63" s="9">
        <f t="shared" si="8"/>
        <v>-0.2743529855842432</v>
      </c>
      <c r="G63" s="9">
        <f t="shared" si="9"/>
        <v>-0.6258837457363884</v>
      </c>
      <c r="H63" s="11">
        <f t="shared" si="10"/>
        <v>-10</v>
      </c>
      <c r="I63" s="23">
        <f t="shared" si="3"/>
        <v>-0.2751133864195196</v>
      </c>
      <c r="J63" s="23">
        <f t="shared" si="4"/>
        <v>-0.6265317903219761</v>
      </c>
    </row>
    <row r="64" spans="2:10" ht="15.75">
      <c r="B64" s="1">
        <f t="shared" si="11"/>
        <v>48</v>
      </c>
      <c r="C64" s="31">
        <v>0.3277777777777778</v>
      </c>
      <c r="D64" s="40">
        <v>0.6819</v>
      </c>
      <c r="E64" s="46">
        <v>-113.033</v>
      </c>
      <c r="F64" s="9">
        <f t="shared" si="8"/>
        <v>-0.2668010370924884</v>
      </c>
      <c r="G64" s="9">
        <f t="shared" si="9"/>
        <v>-0.6275386972979217</v>
      </c>
      <c r="H64" s="11">
        <f t="shared" si="10"/>
        <v>-8</v>
      </c>
      <c r="I64" s="23">
        <f t="shared" si="3"/>
        <v>-0.2666386356589954</v>
      </c>
      <c r="J64" s="23">
        <f t="shared" si="4"/>
        <v>-0.6285614288209974</v>
      </c>
    </row>
    <row r="65" spans="2:10" ht="15.75">
      <c r="B65" s="1">
        <f t="shared" si="11"/>
        <v>49</v>
      </c>
      <c r="C65" s="31">
        <v>0.32916666666666666</v>
      </c>
      <c r="D65" s="40">
        <v>0.680066</v>
      </c>
      <c r="E65" s="46">
        <v>-112.179</v>
      </c>
      <c r="F65" s="9">
        <f t="shared" si="8"/>
        <v>-0.2567258753579247</v>
      </c>
      <c r="G65" s="9">
        <f t="shared" si="9"/>
        <v>-0.6297472423740395</v>
      </c>
      <c r="H65" s="11">
        <f t="shared" si="10"/>
        <v>-6</v>
      </c>
      <c r="I65" s="23">
        <f t="shared" si="3"/>
        <v>-0.25816388489847125</v>
      </c>
      <c r="J65" s="23">
        <f t="shared" si="4"/>
        <v>-0.6305910673200187</v>
      </c>
    </row>
    <row r="66" spans="2:10" ht="15.75">
      <c r="B66" s="1">
        <f t="shared" si="11"/>
        <v>50</v>
      </c>
      <c r="C66" s="31">
        <v>0.33888888888888885</v>
      </c>
      <c r="D66" s="40">
        <v>0.674854</v>
      </c>
      <c r="E66" s="46">
        <v>-106.96</v>
      </c>
      <c r="F66" s="9">
        <f t="shared" si="8"/>
        <v>-0.19685761584684738</v>
      </c>
      <c r="G66" s="9">
        <f t="shared" si="9"/>
        <v>-0.6455036796170065</v>
      </c>
      <c r="H66" s="11">
        <f t="shared" si="10"/>
        <v>8</v>
      </c>
      <c r="I66" s="23">
        <f t="shared" si="3"/>
        <v>-0.19884062957480203</v>
      </c>
      <c r="J66" s="23">
        <f t="shared" si="4"/>
        <v>-0.6447985368131676</v>
      </c>
    </row>
    <row r="67" spans="2:10" ht="15.75">
      <c r="B67" s="1">
        <f t="shared" si="11"/>
        <v>51</v>
      </c>
      <c r="C67" s="31">
        <v>0.34027777777777773</v>
      </c>
      <c r="D67" s="40">
        <v>0.674278</v>
      </c>
      <c r="E67" s="46">
        <v>-106.305</v>
      </c>
      <c r="F67" s="9">
        <f t="shared" si="8"/>
        <v>-0.18930386316167117</v>
      </c>
      <c r="G67" s="9">
        <f t="shared" si="9"/>
        <v>-0.6471590752481706</v>
      </c>
      <c r="H67" s="11">
        <f t="shared" si="10"/>
        <v>10</v>
      </c>
      <c r="I67" s="23">
        <f t="shared" si="3"/>
        <v>-0.19036587881427786</v>
      </c>
      <c r="J67" s="23">
        <f t="shared" si="4"/>
        <v>-0.6468281753121888</v>
      </c>
    </row>
    <row r="68" spans="2:10" ht="15.75">
      <c r="B68" s="1">
        <f t="shared" si="11"/>
        <v>52</v>
      </c>
      <c r="C68" s="31">
        <v>0.3416666666666666</v>
      </c>
      <c r="D68" s="40">
        <v>0.67379</v>
      </c>
      <c r="E68" s="46">
        <v>-105.649</v>
      </c>
      <c r="F68" s="9">
        <f t="shared" si="8"/>
        <v>-0.18175042550822032</v>
      </c>
      <c r="G68" s="9">
        <f t="shared" si="9"/>
        <v>-0.6488141081446833</v>
      </c>
      <c r="H68" s="11">
        <f t="shared" si="10"/>
        <v>12</v>
      </c>
      <c r="I68" s="23">
        <f t="shared" si="3"/>
        <v>-0.18189112805375365</v>
      </c>
      <c r="J68" s="23">
        <f t="shared" si="4"/>
        <v>-0.6488578138112101</v>
      </c>
    </row>
    <row r="69" spans="2:10" ht="15.75">
      <c r="B69" s="1">
        <f t="shared" si="11"/>
        <v>53</v>
      </c>
      <c r="C69" s="31">
        <v>0.3430555555555555</v>
      </c>
      <c r="D69" s="40">
        <v>0.673278</v>
      </c>
      <c r="E69" s="46">
        <v>-104.773</v>
      </c>
      <c r="F69" s="9">
        <f t="shared" si="8"/>
        <v>-0.17167924124609635</v>
      </c>
      <c r="G69" s="9">
        <f t="shared" si="9"/>
        <v>-0.6510218916512445</v>
      </c>
      <c r="H69" s="11">
        <f t="shared" si="10"/>
        <v>14</v>
      </c>
      <c r="I69" s="23">
        <f t="shared" si="3"/>
        <v>-0.17341637729322948</v>
      </c>
      <c r="J69" s="23">
        <f t="shared" si="4"/>
        <v>-0.6508874523102314</v>
      </c>
    </row>
    <row r="70" spans="2:10" ht="15.75">
      <c r="B70" s="1">
        <f t="shared" si="11"/>
        <v>54</v>
      </c>
      <c r="C70" s="31">
        <v>0.3444444444444445</v>
      </c>
      <c r="D70" s="40">
        <v>0.672996</v>
      </c>
      <c r="E70" s="46">
        <v>-104.116</v>
      </c>
      <c r="F70" s="9">
        <f t="shared" si="8"/>
        <v>-0.16413419588273379</v>
      </c>
      <c r="G70" s="9">
        <f t="shared" si="9"/>
        <v>-0.652674177333475</v>
      </c>
      <c r="H70" s="11">
        <f t="shared" si="10"/>
        <v>16</v>
      </c>
      <c r="I70" s="23">
        <f t="shared" si="3"/>
        <v>-0.1649416265327053</v>
      </c>
      <c r="J70" s="23">
        <f t="shared" si="4"/>
        <v>-0.6529170908092526</v>
      </c>
    </row>
    <row r="71" spans="2:10" ht="15.75">
      <c r="B71" s="1">
        <f t="shared" si="11"/>
        <v>55</v>
      </c>
      <c r="C71" s="31">
        <v>0.3458333333333334</v>
      </c>
      <c r="D71" s="40">
        <v>0.672804</v>
      </c>
      <c r="E71" s="46">
        <v>-103.457</v>
      </c>
      <c r="F71" s="9">
        <f t="shared" si="8"/>
        <v>-0.1565719480213445</v>
      </c>
      <c r="G71" s="9">
        <f t="shared" si="9"/>
        <v>-0.6543320621128093</v>
      </c>
      <c r="H71" s="11">
        <f t="shared" si="10"/>
        <v>18</v>
      </c>
      <c r="I71" s="23">
        <f t="shared" si="3"/>
        <v>-0.15646687577218113</v>
      </c>
      <c r="J71" s="23">
        <f t="shared" si="4"/>
        <v>-0.6549467293082739</v>
      </c>
    </row>
    <row r="72" spans="2:10" ht="15.75">
      <c r="B72" s="1">
        <f t="shared" si="11"/>
        <v>56</v>
      </c>
      <c r="C72" s="31">
        <v>0.34722222222222227</v>
      </c>
      <c r="D72" s="40">
        <v>0.672685</v>
      </c>
      <c r="E72" s="46">
        <v>-102.58</v>
      </c>
      <c r="F72" s="9">
        <f t="shared" si="8"/>
        <v>-0.146512521059817</v>
      </c>
      <c r="G72" s="9">
        <f t="shared" si="9"/>
        <v>-0.6565357495199303</v>
      </c>
      <c r="H72" s="11">
        <f t="shared" si="10"/>
        <v>20</v>
      </c>
      <c r="I72" s="23">
        <f t="shared" si="3"/>
        <v>-0.14799212501165696</v>
      </c>
      <c r="J72" s="23">
        <f t="shared" si="4"/>
        <v>-0.6569763678072952</v>
      </c>
    </row>
    <row r="73" spans="2:10" ht="15.75">
      <c r="B73" s="1">
        <f t="shared" si="11"/>
        <v>57</v>
      </c>
      <c r="C73" s="31">
        <v>0.34861111111111115</v>
      </c>
      <c r="D73" s="40">
        <v>0.6727</v>
      </c>
      <c r="E73" s="46">
        <v>-101.921</v>
      </c>
      <c r="F73" s="9">
        <f t="shared" si="8"/>
        <v>-0.13895480485187467</v>
      </c>
      <c r="G73" s="9">
        <f t="shared" si="9"/>
        <v>-0.6581921088926678</v>
      </c>
      <c r="H73" s="11">
        <f t="shared" si="10"/>
        <v>22</v>
      </c>
      <c r="I73" s="23">
        <f t="shared" si="3"/>
        <v>-0.13951737425113275</v>
      </c>
      <c r="J73" s="23">
        <f t="shared" si="4"/>
        <v>-0.6590060063063164</v>
      </c>
    </row>
    <row r="74" spans="2:10" ht="15.75">
      <c r="B74" s="1">
        <f t="shared" si="11"/>
        <v>58</v>
      </c>
      <c r="C74" s="31">
        <v>0.35</v>
      </c>
      <c r="D74" s="40">
        <v>0.672804</v>
      </c>
      <c r="E74" s="46">
        <v>-101.263</v>
      </c>
      <c r="F74" s="9">
        <f t="shared" si="8"/>
        <v>-0.13140726680792217</v>
      </c>
      <c r="G74" s="9">
        <f t="shared" si="9"/>
        <v>-0.6598464614181632</v>
      </c>
      <c r="H74" s="11">
        <f t="shared" si="10"/>
        <v>24</v>
      </c>
      <c r="I74" s="23">
        <f t="shared" si="3"/>
        <v>-0.13104262349060858</v>
      </c>
      <c r="J74" s="23">
        <f t="shared" si="4"/>
        <v>-0.6610356448053377</v>
      </c>
    </row>
    <row r="75" spans="2:10" ht="15.75">
      <c r="B75" s="1">
        <f t="shared" si="11"/>
        <v>59</v>
      </c>
      <c r="C75" s="31">
        <v>0.3513888888888889</v>
      </c>
      <c r="D75" s="40">
        <v>0.67308</v>
      </c>
      <c r="E75" s="46">
        <v>-100.385</v>
      </c>
      <c r="F75" s="9">
        <f t="shared" si="8"/>
        <v>-0.12133050509428332</v>
      </c>
      <c r="G75" s="9">
        <f t="shared" si="9"/>
        <v>-0.6620540725149012</v>
      </c>
      <c r="H75" s="11">
        <f t="shared" si="10"/>
        <v>26</v>
      </c>
      <c r="I75" s="23">
        <f t="shared" si="3"/>
        <v>-0.12256787273008442</v>
      </c>
      <c r="J75" s="23">
        <f t="shared" si="4"/>
        <v>-0.663065283304359</v>
      </c>
    </row>
    <row r="76" spans="2:10" ht="15.75">
      <c r="B76" s="1">
        <f t="shared" si="11"/>
        <v>60</v>
      </c>
      <c r="C76" s="31">
        <v>0.3527777777777778</v>
      </c>
      <c r="D76" s="40">
        <v>0.673391</v>
      </c>
      <c r="E76" s="46">
        <v>-99.728</v>
      </c>
      <c r="F76" s="9">
        <f t="shared" si="8"/>
        <v>-0.11378359444088142</v>
      </c>
      <c r="G76" s="9">
        <f t="shared" si="9"/>
        <v>-0.6637083188548362</v>
      </c>
      <c r="H76" s="11">
        <f t="shared" si="10"/>
        <v>28</v>
      </c>
      <c r="I76" s="23">
        <f t="shared" si="3"/>
        <v>-0.11409312196956023</v>
      </c>
      <c r="J76" s="23">
        <f t="shared" si="4"/>
        <v>-0.6650949218033803</v>
      </c>
    </row>
    <row r="77" spans="2:10" ht="15.75">
      <c r="B77" s="1">
        <f t="shared" si="11"/>
        <v>61</v>
      </c>
      <c r="C77" s="31">
        <v>0.3541666666666667</v>
      </c>
      <c r="D77" s="40">
        <v>0.67379</v>
      </c>
      <c r="E77" s="46">
        <v>-99.071</v>
      </c>
      <c r="F77" s="9">
        <f t="shared" si="8"/>
        <v>-0.10622856707665157</v>
      </c>
      <c r="G77" s="9">
        <f t="shared" si="9"/>
        <v>-0.665363401185278</v>
      </c>
      <c r="H77" s="11">
        <f t="shared" si="10"/>
        <v>30</v>
      </c>
      <c r="I77" s="23">
        <f t="shared" si="3"/>
        <v>-0.10561837120903605</v>
      </c>
      <c r="J77" s="23">
        <f t="shared" si="4"/>
        <v>-0.6671245603024015</v>
      </c>
    </row>
    <row r="78" spans="2:10" ht="15.75">
      <c r="B78" s="1">
        <f t="shared" si="11"/>
        <v>62</v>
      </c>
      <c r="C78" s="31">
        <v>0.35555555555555557</v>
      </c>
      <c r="D78" s="40">
        <v>0.67446</v>
      </c>
      <c r="E78" s="46">
        <v>-98.196</v>
      </c>
      <c r="F78" s="9">
        <f t="shared" si="8"/>
        <v>-0.09615090560027872</v>
      </c>
      <c r="G78" s="9">
        <f t="shared" si="9"/>
        <v>-0.6675711909244184</v>
      </c>
      <c r="H78" s="11">
        <f t="shared" si="10"/>
        <v>32</v>
      </c>
      <c r="I78" s="23">
        <f t="shared" si="3"/>
        <v>-0.09714362044851188</v>
      </c>
      <c r="J78" s="23">
        <f t="shared" si="4"/>
        <v>-0.6691541988014228</v>
      </c>
    </row>
    <row r="79" spans="2:10" ht="15.75">
      <c r="B79" s="1">
        <f t="shared" si="11"/>
        <v>63</v>
      </c>
      <c r="C79" s="31">
        <v>0.35694444444444445</v>
      </c>
      <c r="D79" s="40">
        <v>0.677634</v>
      </c>
      <c r="E79" s="46">
        <v>-97.56</v>
      </c>
      <c r="F79" s="9">
        <f t="shared" si="8"/>
        <v>-0.08915248290913973</v>
      </c>
      <c r="G79" s="9">
        <f t="shared" si="9"/>
        <v>-0.671743755272154</v>
      </c>
      <c r="H79" s="11">
        <f t="shared" si="10"/>
        <v>34</v>
      </c>
      <c r="I79" s="23">
        <f t="shared" si="3"/>
        <v>-0.0886688696879877</v>
      </c>
      <c r="J79" s="23">
        <f t="shared" si="4"/>
        <v>-0.6711838373004441</v>
      </c>
    </row>
    <row r="80" spans="2:10" ht="15.75">
      <c r="B80" s="1">
        <f t="shared" si="11"/>
        <v>64</v>
      </c>
      <c r="C80" s="31">
        <v>0.35833333333333334</v>
      </c>
      <c r="D80" s="40">
        <v>0.678575</v>
      </c>
      <c r="E80" s="46">
        <v>-96.693</v>
      </c>
      <c r="F80" s="9">
        <f t="shared" si="8"/>
        <v>-0.07908750743830177</v>
      </c>
      <c r="G80" s="9">
        <f t="shared" si="9"/>
        <v>-0.6739504409021457</v>
      </c>
      <c r="H80" s="11">
        <f t="shared" si="10"/>
        <v>36</v>
      </c>
      <c r="I80" s="23">
        <f t="shared" si="3"/>
        <v>-0.08019411892746353</v>
      </c>
      <c r="J80" s="23">
        <f t="shared" si="4"/>
        <v>-0.6732134757994653</v>
      </c>
    </row>
    <row r="81" spans="2:10" ht="15.75">
      <c r="B81" s="1">
        <f t="shared" si="11"/>
        <v>65</v>
      </c>
      <c r="C81" s="31">
        <v>0.3597222222222222</v>
      </c>
      <c r="D81" s="40">
        <v>0.679382</v>
      </c>
      <c r="E81" s="46">
        <v>-96.044</v>
      </c>
      <c r="F81" s="9">
        <f t="shared" si="8"/>
        <v>-0.07153360528272801</v>
      </c>
      <c r="G81" s="9">
        <f t="shared" si="9"/>
        <v>-0.6756055396747831</v>
      </c>
      <c r="H81" s="11">
        <f t="shared" si="10"/>
        <v>38</v>
      </c>
      <c r="I81" s="23">
        <f aca="true" t="shared" si="12" ref="I81:I107">IF(H81="","",(aWert*H81+x0Wert))</f>
        <v>-0.07171936816693936</v>
      </c>
      <c r="J81" s="23">
        <f aca="true" t="shared" si="13" ref="J81:J107">IF(H81="","",(bWert*H81+y0Wert))</f>
        <v>-0.6752431142984866</v>
      </c>
    </row>
    <row r="82" spans="2:10" ht="15.75">
      <c r="B82" s="1">
        <f t="shared" si="11"/>
        <v>66</v>
      </c>
      <c r="C82" s="31">
        <v>0.3625</v>
      </c>
      <c r="D82" s="40">
        <v>0.681602</v>
      </c>
      <c r="E82" s="46">
        <v>-94.536</v>
      </c>
      <c r="F82" s="9">
        <f t="shared" si="8"/>
        <v>-0.053904808956845164</v>
      </c>
      <c r="G82" s="9">
        <f t="shared" si="9"/>
        <v>-0.6794671132404615</v>
      </c>
      <c r="H82" s="11">
        <f t="shared" si="10"/>
        <v>42</v>
      </c>
      <c r="I82" s="23">
        <f t="shared" si="12"/>
        <v>-0.05476986664589098</v>
      </c>
      <c r="J82" s="23">
        <f t="shared" si="13"/>
        <v>-0.6793023912965291</v>
      </c>
    </row>
    <row r="83" spans="2:10" ht="15.75">
      <c r="B83" s="1">
        <f t="shared" si="11"/>
        <v>67</v>
      </c>
      <c r="C83" s="31">
        <v>0.3638888888888889</v>
      </c>
      <c r="D83" s="40">
        <v>0.682698</v>
      </c>
      <c r="E83" s="46">
        <v>-93.893</v>
      </c>
      <c r="F83" s="9">
        <f t="shared" si="8"/>
        <v>-0.046350688413009995</v>
      </c>
      <c r="G83" s="9">
        <f t="shared" si="9"/>
        <v>-0.6811227296806649</v>
      </c>
      <c r="H83" s="11">
        <f t="shared" si="10"/>
        <v>44</v>
      </c>
      <c r="I83" s="23">
        <f t="shared" si="12"/>
        <v>-0.046295115885366805</v>
      </c>
      <c r="J83" s="23">
        <f t="shared" si="13"/>
        <v>-0.6813320297955504</v>
      </c>
    </row>
    <row r="84" spans="2:10" ht="15.75">
      <c r="B84" s="1">
        <f t="shared" si="11"/>
        <v>68</v>
      </c>
      <c r="C84" s="31">
        <v>0.4055555555555555</v>
      </c>
      <c r="D84" s="40">
        <v>0.770166</v>
      </c>
      <c r="E84" s="46">
        <v>-74.423</v>
      </c>
      <c r="F84" s="9">
        <f t="shared" si="8"/>
        <v>0.20681511026209012</v>
      </c>
      <c r="G84" s="9">
        <f t="shared" si="9"/>
        <v>-0.7418781420983365</v>
      </c>
      <c r="H84" s="11">
        <f t="shared" si="10"/>
        <v>104</v>
      </c>
      <c r="I84" s="23">
        <f t="shared" si="12"/>
        <v>0.2079474069303585</v>
      </c>
      <c r="J84" s="23">
        <f t="shared" si="13"/>
        <v>-0.7422211847661885</v>
      </c>
    </row>
    <row r="85" spans="2:10" ht="15.75">
      <c r="B85" s="1">
        <f t="shared" si="11"/>
        <v>69</v>
      </c>
      <c r="C85" s="31">
        <v>0.4069444444444445</v>
      </c>
      <c r="D85" s="40">
        <v>0.775049</v>
      </c>
      <c r="E85" s="46">
        <v>-73.75</v>
      </c>
      <c r="F85" s="9">
        <f t="shared" si="8"/>
        <v>0.21688119749570633</v>
      </c>
      <c r="G85" s="9">
        <f t="shared" si="9"/>
        <v>-0.7440856795919597</v>
      </c>
      <c r="H85" s="11">
        <f t="shared" si="10"/>
        <v>106</v>
      </c>
      <c r="I85" s="23">
        <f t="shared" si="12"/>
        <v>0.2164221576908827</v>
      </c>
      <c r="J85" s="23">
        <f t="shared" si="13"/>
        <v>-0.7442508232652097</v>
      </c>
    </row>
    <row r="86" spans="2:10" ht="15.75">
      <c r="B86" s="1">
        <f t="shared" si="11"/>
        <v>70</v>
      </c>
      <c r="C86" s="31">
        <v>0.4083333333333334</v>
      </c>
      <c r="D86" s="40">
        <v>0.778781</v>
      </c>
      <c r="E86" s="46">
        <v>-73.25</v>
      </c>
      <c r="F86" s="9">
        <f t="shared" si="8"/>
        <v>0.22444177789373426</v>
      </c>
      <c r="G86" s="9">
        <f t="shared" si="9"/>
        <v>-0.7457383819389342</v>
      </c>
      <c r="H86" s="11">
        <f t="shared" si="10"/>
        <v>108</v>
      </c>
      <c r="I86" s="23">
        <f t="shared" si="12"/>
        <v>0.22489690845140686</v>
      </c>
      <c r="J86" s="23">
        <f t="shared" si="13"/>
        <v>-0.746280461764231</v>
      </c>
    </row>
    <row r="87" spans="2:10" ht="15.75">
      <c r="B87" s="1">
        <f t="shared" si="11"/>
        <v>71</v>
      </c>
      <c r="C87" s="31">
        <v>0.40972222222222227</v>
      </c>
      <c r="D87" s="40">
        <v>0.783848</v>
      </c>
      <c r="E87" s="46">
        <v>-72.592</v>
      </c>
      <c r="F87" s="9">
        <f t="shared" si="8"/>
        <v>0.23450696226548134</v>
      </c>
      <c r="G87" s="9">
        <f t="shared" si="9"/>
        <v>-0.7479466369688522</v>
      </c>
      <c r="H87" s="11">
        <f t="shared" si="10"/>
        <v>110</v>
      </c>
      <c r="I87" s="23">
        <f t="shared" si="12"/>
        <v>0.23337165921193104</v>
      </c>
      <c r="J87" s="23">
        <f t="shared" si="13"/>
        <v>-0.7483101002632523</v>
      </c>
    </row>
    <row r="88" spans="2:10" ht="15.75">
      <c r="B88" s="1">
        <f t="shared" si="11"/>
        <v>72</v>
      </c>
      <c r="C88" s="31">
        <v>0.4166666666666667</v>
      </c>
      <c r="D88" s="40">
        <v>0.807886</v>
      </c>
      <c r="E88" s="46">
        <v>-69.735</v>
      </c>
      <c r="F88" s="9">
        <f t="shared" si="8"/>
        <v>0.2798215464661103</v>
      </c>
      <c r="G88" s="9">
        <f t="shared" si="9"/>
        <v>-0.7578784144764347</v>
      </c>
      <c r="H88" s="11">
        <f t="shared" si="10"/>
        <v>120</v>
      </c>
      <c r="I88" s="23">
        <f t="shared" si="12"/>
        <v>0.27574541301455197</v>
      </c>
      <c r="J88" s="23">
        <f t="shared" si="13"/>
        <v>-0.7584582927583587</v>
      </c>
    </row>
    <row r="89" spans="2:10" ht="15.75">
      <c r="B89" s="1">
        <f t="shared" si="11"/>
        <v>73</v>
      </c>
      <c r="C89" s="31">
        <v>0.42083333333333334</v>
      </c>
      <c r="D89" s="40">
        <v>0.822763</v>
      </c>
      <c r="E89" s="46">
        <v>-68.471</v>
      </c>
      <c r="F89" s="9">
        <f t="shared" si="8"/>
        <v>0.3019310711844536</v>
      </c>
      <c r="G89" s="9">
        <f t="shared" si="9"/>
        <v>-0.7653604264804972</v>
      </c>
      <c r="H89" s="11">
        <f t="shared" si="10"/>
        <v>126</v>
      </c>
      <c r="I89" s="23">
        <f t="shared" si="12"/>
        <v>0.3011696652961245</v>
      </c>
      <c r="J89" s="23">
        <f t="shared" si="13"/>
        <v>-0.7645472082554226</v>
      </c>
    </row>
    <row r="90" spans="2:10" ht="15.75">
      <c r="B90" s="1">
        <f t="shared" si="11"/>
        <v>74</v>
      </c>
      <c r="C90" s="31">
        <v>0.4222222222222222</v>
      </c>
      <c r="D90" s="40">
        <v>0.827099</v>
      </c>
      <c r="E90" s="46">
        <v>-68.026</v>
      </c>
      <c r="F90" s="9">
        <f t="shared" si="8"/>
        <v>0.30948871106307874</v>
      </c>
      <c r="G90" s="9">
        <f t="shared" si="9"/>
        <v>-0.7670133594178881</v>
      </c>
      <c r="H90" s="11">
        <f t="shared" si="10"/>
        <v>128</v>
      </c>
      <c r="I90" s="23">
        <f t="shared" si="12"/>
        <v>0.30964441605664866</v>
      </c>
      <c r="J90" s="23">
        <f t="shared" si="13"/>
        <v>-0.7665768467544438</v>
      </c>
    </row>
    <row r="91" spans="2:10" ht="15.75">
      <c r="B91" s="1">
        <f t="shared" si="11"/>
        <v>75</v>
      </c>
      <c r="C91" s="31">
        <v>0.4236111111111111</v>
      </c>
      <c r="D91" s="40">
        <v>0.831484</v>
      </c>
      <c r="E91" s="46">
        <v>-67.586</v>
      </c>
      <c r="F91" s="9">
        <f t="shared" si="8"/>
        <v>0.31704175124472245</v>
      </c>
      <c r="G91" s="9">
        <f t="shared" si="9"/>
        <v>-0.7686677892455749</v>
      </c>
      <c r="H91" s="11">
        <f t="shared" si="10"/>
        <v>130</v>
      </c>
      <c r="I91" s="23">
        <f t="shared" si="12"/>
        <v>0.31811916681717284</v>
      </c>
      <c r="J91" s="23">
        <f t="shared" si="13"/>
        <v>-0.7686064852534651</v>
      </c>
    </row>
    <row r="92" spans="2:10" ht="15.75">
      <c r="B92" s="1">
        <f t="shared" si="11"/>
        <v>76</v>
      </c>
      <c r="C92" s="31">
        <v>0.425</v>
      </c>
      <c r="D92" s="40">
        <v>0.837407</v>
      </c>
      <c r="E92" s="46">
        <v>-67.007</v>
      </c>
      <c r="F92" s="9">
        <f t="shared" si="8"/>
        <v>0.3271068041421964</v>
      </c>
      <c r="G92" s="9">
        <f t="shared" si="9"/>
        <v>-0.7708771772032681</v>
      </c>
      <c r="H92" s="11">
        <f t="shared" si="10"/>
        <v>132</v>
      </c>
      <c r="I92" s="23">
        <f t="shared" si="12"/>
        <v>0.326593917577697</v>
      </c>
      <c r="J92" s="23">
        <f t="shared" si="13"/>
        <v>-0.7706361237524864</v>
      </c>
    </row>
    <row r="93" spans="2:10" ht="15.75">
      <c r="B93" s="1">
        <f t="shared" si="11"/>
        <v>77</v>
      </c>
      <c r="C93" s="31">
        <v>0.4263888888888889</v>
      </c>
      <c r="D93" s="40">
        <v>0.841904</v>
      </c>
      <c r="E93" s="46">
        <v>-66.578</v>
      </c>
      <c r="F93" s="9">
        <f t="shared" si="8"/>
        <v>0.33465705369894727</v>
      </c>
      <c r="G93" s="9">
        <f t="shared" si="9"/>
        <v>-0.7725328482501828</v>
      </c>
      <c r="H93" s="11">
        <f t="shared" si="10"/>
        <v>134</v>
      </c>
      <c r="I93" s="23">
        <f t="shared" si="12"/>
        <v>0.3350686683382212</v>
      </c>
      <c r="J93" s="23">
        <f t="shared" si="13"/>
        <v>-0.7726657622515076</v>
      </c>
    </row>
    <row r="94" spans="2:10" ht="15.75">
      <c r="B94" s="1">
        <f t="shared" si="11"/>
        <v>78</v>
      </c>
      <c r="C94" s="31">
        <v>0.4277777777777778</v>
      </c>
      <c r="D94" s="40">
        <v>0.846448</v>
      </c>
      <c r="E94" s="46">
        <v>-66.153</v>
      </c>
      <c r="F94" s="9">
        <f t="shared" si="8"/>
        <v>0.34221529196863915</v>
      </c>
      <c r="G94" s="9">
        <f t="shared" si="9"/>
        <v>-0.7741853206092318</v>
      </c>
      <c r="H94" s="11">
        <f t="shared" si="10"/>
        <v>136</v>
      </c>
      <c r="I94" s="23">
        <f t="shared" si="12"/>
        <v>0.34354341909874536</v>
      </c>
      <c r="J94" s="23">
        <f t="shared" si="13"/>
        <v>-0.7746954007505289</v>
      </c>
    </row>
    <row r="95" spans="2:10" ht="15.75">
      <c r="B95" s="1">
        <f t="shared" si="11"/>
        <v>79</v>
      </c>
      <c r="C95" s="31">
        <v>0.4291666666666667</v>
      </c>
      <c r="D95" s="40">
        <v>0.852579</v>
      </c>
      <c r="E95" s="46">
        <v>-65.594</v>
      </c>
      <c r="F95" s="9">
        <f t="shared" si="8"/>
        <v>0.3522854672788964</v>
      </c>
      <c r="G95" s="9">
        <f t="shared" si="9"/>
        <v>-0.7763928778557216</v>
      </c>
      <c r="H95" s="11">
        <f t="shared" si="10"/>
        <v>138</v>
      </c>
      <c r="I95" s="23">
        <f t="shared" si="12"/>
        <v>0.35201816985926954</v>
      </c>
      <c r="J95" s="23">
        <f t="shared" si="13"/>
        <v>-0.7767250392495502</v>
      </c>
    </row>
    <row r="96" spans="2:10" ht="15.75">
      <c r="B96" s="1">
        <f t="shared" si="11"/>
        <v>80</v>
      </c>
      <c r="C96" s="31">
        <v>0.4305555555555556</v>
      </c>
      <c r="D96" s="40">
        <v>0.857229</v>
      </c>
      <c r="E96" s="46">
        <v>-65.18</v>
      </c>
      <c r="F96" s="9">
        <f t="shared" si="8"/>
        <v>0.35983810095457963</v>
      </c>
      <c r="G96" s="9">
        <f t="shared" si="9"/>
        <v>-0.7780476203564932</v>
      </c>
      <c r="H96" s="11">
        <f t="shared" si="10"/>
        <v>140</v>
      </c>
      <c r="I96" s="23">
        <f t="shared" si="12"/>
        <v>0.3604929206197937</v>
      </c>
      <c r="J96" s="23">
        <f t="shared" si="13"/>
        <v>-0.7787546777485714</v>
      </c>
    </row>
    <row r="97" spans="2:10" ht="15.75">
      <c r="B97" s="1">
        <f t="shared" si="11"/>
        <v>81</v>
      </c>
      <c r="C97" s="31">
        <v>0.43194444444444446</v>
      </c>
      <c r="D97" s="40">
        <v>0.863498</v>
      </c>
      <c r="E97" s="46">
        <v>-64.635</v>
      </c>
      <c r="F97" s="9">
        <f t="shared" si="8"/>
        <v>0.3699080686236721</v>
      </c>
      <c r="G97" s="9">
        <f t="shared" si="9"/>
        <v>-0.7802543282616923</v>
      </c>
      <c r="H97" s="11">
        <f t="shared" si="10"/>
        <v>142</v>
      </c>
      <c r="I97" s="23">
        <f t="shared" si="12"/>
        <v>0.3689676713803179</v>
      </c>
      <c r="J97" s="23">
        <f t="shared" si="13"/>
        <v>-0.7807843162475927</v>
      </c>
    </row>
    <row r="98" spans="2:10" ht="15.75">
      <c r="B98" s="1">
        <f t="shared" si="11"/>
        <v>82</v>
      </c>
      <c r="C98" s="31">
        <v>0.43333333333333335</v>
      </c>
      <c r="D98" s="40">
        <v>0.868251</v>
      </c>
      <c r="E98" s="46">
        <v>-64.231</v>
      </c>
      <c r="F98" s="9">
        <f t="shared" si="8"/>
        <v>0.37746684012232756</v>
      </c>
      <c r="G98" s="9">
        <f t="shared" si="9"/>
        <v>-0.7819070172399434</v>
      </c>
      <c r="H98" s="11">
        <f t="shared" si="10"/>
        <v>144</v>
      </c>
      <c r="I98" s="23">
        <f t="shared" si="12"/>
        <v>0.37744242214084206</v>
      </c>
      <c r="J98" s="23">
        <f t="shared" si="13"/>
        <v>-0.782813954746614</v>
      </c>
    </row>
    <row r="99" spans="2:10" ht="15.75">
      <c r="B99" s="1">
        <f t="shared" si="11"/>
        <v>83</v>
      </c>
      <c r="C99" s="31">
        <v>0.43472222222222223</v>
      </c>
      <c r="D99" s="40">
        <v>0.873046</v>
      </c>
      <c r="E99" s="46">
        <v>-63.832</v>
      </c>
      <c r="F99" s="9">
        <f t="shared" si="8"/>
        <v>0.3850173546993913</v>
      </c>
      <c r="G99" s="9">
        <f t="shared" si="9"/>
        <v>-0.7835629870637606</v>
      </c>
      <c r="H99" s="11">
        <f t="shared" si="10"/>
        <v>146</v>
      </c>
      <c r="I99" s="23">
        <f t="shared" si="12"/>
        <v>0.38591717290136623</v>
      </c>
      <c r="J99" s="23">
        <f t="shared" si="13"/>
        <v>-0.7848435932456352</v>
      </c>
    </row>
    <row r="100" spans="2:10" ht="15.75">
      <c r="B100" s="1">
        <f t="shared" si="11"/>
        <v>84</v>
      </c>
      <c r="C100" s="31">
        <v>0.4361111111111111</v>
      </c>
      <c r="D100" s="40">
        <v>0.881507</v>
      </c>
      <c r="E100" s="46">
        <v>-63.412</v>
      </c>
      <c r="F100" s="9">
        <f t="shared" si="8"/>
        <v>0.3945376806917712</v>
      </c>
      <c r="G100" s="9">
        <f t="shared" si="9"/>
        <v>-0.7882858679206155</v>
      </c>
      <c r="H100" s="11">
        <f t="shared" si="10"/>
        <v>148</v>
      </c>
      <c r="I100" s="23">
        <f t="shared" si="12"/>
        <v>0.3943919236618904</v>
      </c>
      <c r="J100" s="23">
        <f t="shared" si="13"/>
        <v>-0.7868732317446565</v>
      </c>
    </row>
    <row r="101" spans="2:10" ht="15.75">
      <c r="B101" s="1">
        <f t="shared" si="11"/>
        <v>85</v>
      </c>
      <c r="C101" s="31">
        <v>0.4375</v>
      </c>
      <c r="D101" s="40">
        <v>0.886388</v>
      </c>
      <c r="E101" s="46">
        <v>-63.024</v>
      </c>
      <c r="F101" s="9">
        <f t="shared" si="8"/>
        <v>0.40208087456749436</v>
      </c>
      <c r="G101" s="9">
        <f t="shared" si="9"/>
        <v>-0.7899459835020612</v>
      </c>
      <c r="H101" s="11">
        <f t="shared" si="10"/>
        <v>150</v>
      </c>
      <c r="I101" s="23">
        <f t="shared" si="12"/>
        <v>0.4028666744224146</v>
      </c>
      <c r="J101" s="23">
        <f t="shared" si="13"/>
        <v>-0.7889028702436778</v>
      </c>
    </row>
    <row r="102" spans="2:10" ht="15.75">
      <c r="B102" s="1">
        <f t="shared" si="11"/>
        <v>86</v>
      </c>
      <c r="C102" s="31">
        <v>0.4388888888888889</v>
      </c>
      <c r="D102" s="40">
        <v>0.891309</v>
      </c>
      <c r="E102" s="46">
        <v>-62.639</v>
      </c>
      <c r="F102" s="9">
        <f t="shared" si="8"/>
        <v>0.4096414820246347</v>
      </c>
      <c r="G102" s="9">
        <f t="shared" si="9"/>
        <v>-0.791596860583505</v>
      </c>
      <c r="H102" s="11">
        <f t="shared" si="10"/>
        <v>152</v>
      </c>
      <c r="I102" s="23">
        <f t="shared" si="12"/>
        <v>0.41134142518293876</v>
      </c>
      <c r="J102" s="23">
        <f t="shared" si="13"/>
        <v>-0.790932508742699</v>
      </c>
    </row>
    <row r="103" spans="2:10" ht="15.75">
      <c r="B103" s="1">
        <f t="shared" si="11"/>
        <v>87</v>
      </c>
      <c r="C103" s="31">
        <v>0.44027777777777777</v>
      </c>
      <c r="D103" s="40">
        <v>0.897932</v>
      </c>
      <c r="E103" s="46">
        <v>-62.133</v>
      </c>
      <c r="F103" s="9">
        <f t="shared" si="8"/>
        <v>0.419712025734842</v>
      </c>
      <c r="G103" s="9">
        <f t="shared" si="9"/>
        <v>-0.7938033081800272</v>
      </c>
      <c r="H103" s="11">
        <f t="shared" si="10"/>
        <v>154</v>
      </c>
      <c r="I103" s="23">
        <f t="shared" si="12"/>
        <v>0.41981617594346293</v>
      </c>
      <c r="J103" s="23">
        <f t="shared" si="13"/>
        <v>-0.7929621472417203</v>
      </c>
    </row>
    <row r="104" spans="2:10" ht="15.75">
      <c r="B104" s="1">
        <f t="shared" si="11"/>
        <v>88</v>
      </c>
      <c r="C104" s="31">
        <v>0.4444444444444444</v>
      </c>
      <c r="D104" s="40">
        <v>0.914789</v>
      </c>
      <c r="E104" s="46">
        <v>-60.901</v>
      </c>
      <c r="F104" s="9">
        <f t="shared" si="8"/>
        <v>0.4448803055372395</v>
      </c>
      <c r="G104" s="9">
        <f t="shared" si="9"/>
        <v>-0.7993249828862428</v>
      </c>
      <c r="H104" s="11">
        <f t="shared" si="10"/>
        <v>160</v>
      </c>
      <c r="I104" s="23">
        <f t="shared" si="12"/>
        <v>0.44524042822503546</v>
      </c>
      <c r="J104" s="23">
        <f t="shared" si="13"/>
        <v>-0.7990510627387841</v>
      </c>
    </row>
    <row r="105" spans="2:10" ht="15.75">
      <c r="B105" s="1">
        <f t="shared" si="11"/>
        <v>89</v>
      </c>
      <c r="C105" s="31">
        <v>0.4486111111111111</v>
      </c>
      <c r="D105" s="40">
        <v>0.93395</v>
      </c>
      <c r="E105" s="46">
        <v>-59.82</v>
      </c>
      <c r="F105" s="9">
        <f t="shared" si="8"/>
        <v>0.46951368826720713</v>
      </c>
      <c r="G105" s="9">
        <f t="shared" si="9"/>
        <v>-0.807353391662984</v>
      </c>
      <c r="H105" s="11">
        <f t="shared" si="10"/>
        <v>166</v>
      </c>
      <c r="I105" s="23">
        <f t="shared" si="12"/>
        <v>0.4706646805066081</v>
      </c>
      <c r="J105" s="23">
        <f t="shared" si="13"/>
        <v>-0.8051399782358479</v>
      </c>
    </row>
    <row r="106" spans="2:10" ht="15.75">
      <c r="B106" s="1">
        <f t="shared" si="11"/>
        <v>90</v>
      </c>
      <c r="C106" s="31">
        <v>0.45</v>
      </c>
      <c r="D106" s="40">
        <v>0.939195</v>
      </c>
      <c r="E106" s="46">
        <v>-59.473</v>
      </c>
      <c r="F106" s="9">
        <f t="shared" si="8"/>
        <v>0.4770587841886225</v>
      </c>
      <c r="G106" s="9">
        <f t="shared" si="9"/>
        <v>-0.8090130805206263</v>
      </c>
      <c r="H106" s="11">
        <f t="shared" si="10"/>
        <v>168</v>
      </c>
      <c r="I106" s="23">
        <f t="shared" si="12"/>
        <v>0.47913943126713227</v>
      </c>
      <c r="J106" s="23">
        <f t="shared" si="13"/>
        <v>-0.8071696167348692</v>
      </c>
    </row>
    <row r="107" spans="2:10" ht="15.75">
      <c r="B107" s="1">
        <f t="shared" si="11"/>
        <v>91</v>
      </c>
      <c r="C107" s="31">
        <v>0.4513888888888889</v>
      </c>
      <c r="D107" s="40">
        <v>0.944474</v>
      </c>
      <c r="E107" s="46">
        <v>-59.129</v>
      </c>
      <c r="F107" s="9">
        <f t="shared" si="8"/>
        <v>0.48461610796684657</v>
      </c>
      <c r="G107" s="9">
        <f t="shared" si="9"/>
        <v>-0.810665383851479</v>
      </c>
      <c r="H107" s="11">
        <f t="shared" si="10"/>
        <v>170</v>
      </c>
      <c r="I107" s="23">
        <f t="shared" si="12"/>
        <v>0.48761418202765644</v>
      </c>
      <c r="J107" s="23">
        <f t="shared" si="13"/>
        <v>-0.8091992552338905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Didaktik</dc:creator>
  <cp:keywords/>
  <dc:description/>
  <cp:lastModifiedBy>Backhaus</cp:lastModifiedBy>
  <dcterms:created xsi:type="dcterms:W3CDTF">2004-03-22T10:56:12Z</dcterms:created>
  <dcterms:modified xsi:type="dcterms:W3CDTF">2005-03-16T20:08:25Z</dcterms:modified>
  <cp:category/>
  <cp:version/>
  <cp:contentType/>
  <cp:contentStatus/>
</cp:coreProperties>
</file>